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Junta Escola\JE-2018-03\Documents\"/>
    </mc:Choice>
  </mc:AlternateContent>
  <bookViews>
    <workbookView xWindow="600" yWindow="1350" windowWidth="15075" windowHeight="8010"/>
  </bookViews>
  <sheets>
    <sheet name="Grups 2018_19" sheetId="1" r:id="rId1"/>
    <sheet name="Grups_2017_18" sheetId="5" r:id="rId2"/>
    <sheet name="Grups_2016_17" sheetId="3" r:id="rId3"/>
  </sheets>
  <definedNames>
    <definedName name="_xlnm.Print_Area" localSheetId="0">'Grups 2018_19'!$A$1:$AN$251</definedName>
  </definedNames>
  <calcPr calcId="162913"/>
</workbook>
</file>

<file path=xl/calcChain.xml><?xml version="1.0" encoding="utf-8"?>
<calcChain xmlns="http://schemas.openxmlformats.org/spreadsheetml/2006/main">
  <c r="P143" i="5" l="1"/>
  <c r="Q27" i="5"/>
  <c r="P27" i="5"/>
  <c r="AI145" i="5"/>
  <c r="AH145" i="5"/>
  <c r="AF145" i="5"/>
  <c r="AD145" i="5"/>
  <c r="AB145" i="5"/>
  <c r="Z145" i="5"/>
  <c r="X145" i="5"/>
  <c r="M145" i="5"/>
  <c r="I145" i="5"/>
  <c r="H145" i="5"/>
  <c r="AK143" i="5"/>
  <c r="AK142" i="5"/>
  <c r="AK145" i="5" s="1"/>
  <c r="AK141" i="5"/>
  <c r="AK140" i="5"/>
  <c r="W137" i="5"/>
  <c r="V137" i="5"/>
  <c r="V135" i="5"/>
  <c r="V134" i="5"/>
  <c r="V132" i="5"/>
  <c r="V131" i="5"/>
  <c r="W108" i="5"/>
  <c r="V108" i="5"/>
  <c r="W107" i="5"/>
  <c r="V107" i="5"/>
  <c r="W106" i="5"/>
  <c r="V106" i="5"/>
  <c r="W105" i="5"/>
  <c r="V105" i="5"/>
  <c r="W63" i="5"/>
  <c r="V63" i="5"/>
  <c r="W45" i="5"/>
  <c r="V45" i="5"/>
  <c r="W44" i="5"/>
  <c r="V44" i="5"/>
  <c r="W43" i="5"/>
  <c r="V43" i="5"/>
  <c r="P41" i="5"/>
  <c r="W37" i="5"/>
  <c r="V37" i="5"/>
  <c r="W36" i="5"/>
  <c r="V36" i="5"/>
  <c r="Q36" i="5"/>
  <c r="P36" i="5"/>
  <c r="W35" i="5"/>
  <c r="V35" i="5"/>
  <c r="V34" i="5"/>
  <c r="W33" i="5"/>
  <c r="V33" i="5"/>
  <c r="W29" i="5"/>
  <c r="V29" i="5"/>
  <c r="W28" i="5"/>
  <c r="V28" i="5"/>
  <c r="W27" i="5"/>
  <c r="V27" i="5"/>
  <c r="W26" i="5"/>
  <c r="V26" i="5"/>
  <c r="W25" i="5"/>
  <c r="V25" i="5"/>
  <c r="W21" i="5"/>
  <c r="V21" i="5"/>
  <c r="W20" i="5"/>
  <c r="V20" i="5"/>
  <c r="W19" i="5"/>
  <c r="V19" i="5"/>
  <c r="W18" i="5"/>
  <c r="W17" i="5"/>
  <c r="V17" i="5"/>
  <c r="W15" i="5"/>
  <c r="V15" i="5"/>
  <c r="W14" i="5"/>
  <c r="V14" i="5"/>
  <c r="W13" i="5"/>
  <c r="V13" i="5"/>
  <c r="W12" i="5"/>
  <c r="V12" i="5"/>
  <c r="W11" i="5"/>
  <c r="V11" i="5"/>
  <c r="W9" i="5"/>
  <c r="V9" i="5"/>
  <c r="W8" i="5"/>
  <c r="V8" i="5"/>
  <c r="W7" i="5"/>
  <c r="V7" i="5"/>
  <c r="W6" i="5"/>
  <c r="V6" i="5"/>
  <c r="W5" i="5"/>
  <c r="V5" i="5"/>
  <c r="AN140" i="1" l="1"/>
  <c r="AN139" i="1"/>
  <c r="P140" i="1" l="1"/>
  <c r="P27" i="1"/>
  <c r="AC145" i="1" l="1"/>
  <c r="AE145" i="1"/>
  <c r="AG145" i="1"/>
  <c r="AI145" i="1"/>
  <c r="AK145" i="1"/>
  <c r="AL145" i="1"/>
  <c r="AM145" i="1"/>
  <c r="AN142" i="1"/>
  <c r="AA145" i="1"/>
  <c r="AC144" i="1"/>
  <c r="AE144" i="1"/>
  <c r="AG144" i="1"/>
  <c r="AI144" i="1"/>
  <c r="AK144" i="1"/>
  <c r="AL144" i="1"/>
  <c r="AM144" i="1"/>
  <c r="AA144" i="1"/>
  <c r="AN141" i="1"/>
  <c r="Q27" i="1"/>
  <c r="T34" i="1"/>
  <c r="T33" i="1"/>
  <c r="AN145" i="1" l="1"/>
  <c r="T101" i="1"/>
  <c r="T102" i="1"/>
  <c r="T104" i="1"/>
  <c r="T105" i="1"/>
  <c r="T106" i="1"/>
  <c r="T107" i="1"/>
  <c r="T108" i="1"/>
  <c r="T109" i="1"/>
  <c r="T110" i="1"/>
  <c r="T113" i="1"/>
  <c r="T114" i="1"/>
  <c r="T115" i="1"/>
  <c r="T116" i="1"/>
  <c r="T117" i="1"/>
  <c r="T118" i="1"/>
  <c r="T119" i="1"/>
  <c r="T120" i="1"/>
  <c r="T121" i="1"/>
  <c r="T122" i="1"/>
  <c r="T98" i="1"/>
  <c r="T67" i="1"/>
  <c r="T68" i="1"/>
  <c r="T69" i="1"/>
  <c r="T70" i="1"/>
  <c r="T71" i="1"/>
  <c r="T72" i="1"/>
  <c r="T73" i="1"/>
  <c r="T74" i="1"/>
  <c r="T75" i="1"/>
  <c r="T64" i="1"/>
  <c r="T63" i="1"/>
  <c r="T59" i="1"/>
  <c r="T40" i="1"/>
  <c r="T39" i="1"/>
  <c r="T41" i="1"/>
  <c r="T38" i="1"/>
  <c r="T35" i="1"/>
  <c r="T36" i="1"/>
  <c r="T37" i="1"/>
  <c r="T23" i="1"/>
  <c r="T22" i="1"/>
  <c r="T21" i="1"/>
  <c r="T20" i="1"/>
  <c r="T19" i="1"/>
  <c r="T18" i="1"/>
  <c r="T17" i="1"/>
  <c r="T9" i="1"/>
  <c r="T8" i="1"/>
  <c r="T6" i="1"/>
  <c r="T7" i="1"/>
  <c r="P41" i="1"/>
  <c r="Q36" i="1"/>
  <c r="P36" i="1"/>
  <c r="W143" i="3" l="1"/>
  <c r="V143" i="3"/>
  <c r="T143" i="3"/>
  <c r="R143" i="3"/>
  <c r="P143" i="3"/>
  <c r="N143" i="3"/>
  <c r="L143" i="3"/>
  <c r="G142" i="3"/>
  <c r="G141" i="3"/>
  <c r="G140" i="3"/>
  <c r="K137" i="3"/>
  <c r="J137" i="3"/>
  <c r="K136" i="3"/>
  <c r="J136" i="3"/>
  <c r="J135" i="3"/>
  <c r="J134" i="3"/>
  <c r="J132" i="3"/>
  <c r="J131" i="3"/>
  <c r="K108" i="3"/>
  <c r="J108" i="3"/>
  <c r="K107" i="3"/>
  <c r="J107" i="3"/>
  <c r="K106" i="3"/>
  <c r="J106" i="3"/>
  <c r="K105" i="3"/>
  <c r="J105" i="3"/>
  <c r="K63" i="3"/>
  <c r="J63" i="3"/>
  <c r="K45" i="3"/>
  <c r="J45" i="3"/>
  <c r="K44" i="3"/>
  <c r="J44" i="3"/>
  <c r="K43" i="3"/>
  <c r="J43" i="3"/>
  <c r="K37" i="3"/>
  <c r="J37" i="3"/>
  <c r="K36" i="3"/>
  <c r="J36" i="3"/>
  <c r="K35" i="3"/>
  <c r="J35" i="3"/>
  <c r="K34" i="3"/>
  <c r="J34" i="3"/>
  <c r="K33" i="3"/>
  <c r="J33" i="3"/>
  <c r="K29" i="3"/>
  <c r="J29" i="3"/>
  <c r="K28" i="3"/>
  <c r="J28" i="3"/>
  <c r="K27" i="3"/>
  <c r="J27" i="3"/>
  <c r="K26" i="3"/>
  <c r="J26" i="3"/>
  <c r="K25" i="3"/>
  <c r="J25" i="3"/>
  <c r="K21" i="3"/>
  <c r="J21" i="3"/>
  <c r="K20" i="3"/>
  <c r="J20" i="3"/>
  <c r="K19" i="3"/>
  <c r="J19" i="3"/>
  <c r="K18" i="3"/>
  <c r="J18" i="3"/>
  <c r="K17" i="3"/>
  <c r="J17" i="3"/>
  <c r="K15" i="3"/>
  <c r="J15" i="3"/>
  <c r="K14" i="3"/>
  <c r="J14" i="3"/>
  <c r="K13" i="3"/>
  <c r="J13" i="3"/>
  <c r="K12" i="3"/>
  <c r="J12" i="3"/>
  <c r="K11" i="3"/>
  <c r="J11" i="3"/>
  <c r="K9" i="3"/>
  <c r="J9" i="3"/>
  <c r="K8" i="3"/>
  <c r="J8" i="3"/>
  <c r="K7" i="3"/>
  <c r="J7" i="3"/>
  <c r="K6" i="3"/>
  <c r="J6" i="3"/>
  <c r="K5" i="3"/>
  <c r="J5" i="3"/>
  <c r="G143" i="3" l="1"/>
  <c r="AN138" i="1"/>
  <c r="AN137" i="1"/>
  <c r="H144" i="1"/>
  <c r="M144" i="1" l="1"/>
  <c r="I144" i="1"/>
  <c r="AN144" i="1" l="1"/>
  <c r="Z12" i="1"/>
  <c r="Z11" i="1"/>
  <c r="Z7" i="1"/>
  <c r="Z8" i="1"/>
  <c r="Z9" i="1"/>
  <c r="Z5" i="1"/>
  <c r="Y11" i="1"/>
  <c r="Y12" i="1"/>
  <c r="Z6" i="1"/>
  <c r="Y103" i="1" l="1"/>
  <c r="Z36" i="1" l="1"/>
  <c r="Z134" i="1"/>
  <c r="Y134" i="1"/>
  <c r="Y132" i="1"/>
  <c r="Y131" i="1"/>
  <c r="Y63" i="1" l="1"/>
  <c r="Z28" i="1" l="1"/>
  <c r="Z15" i="1"/>
  <c r="Z13" i="1"/>
  <c r="Y129" i="1" l="1"/>
  <c r="Y128" i="1"/>
  <c r="Y37" i="1"/>
  <c r="Z101" i="1" l="1"/>
  <c r="Y101" i="1"/>
  <c r="Y102" i="1"/>
  <c r="Z102" i="1"/>
  <c r="Z103" i="1"/>
  <c r="Y100" i="1"/>
  <c r="Z63" i="1"/>
  <c r="Y7" i="1"/>
  <c r="Y6" i="1"/>
  <c r="Y8" i="1"/>
  <c r="Z35" i="1"/>
  <c r="Y35" i="1"/>
  <c r="Y34" i="1"/>
  <c r="Y45" i="1"/>
  <c r="Z45" i="1"/>
  <c r="Y44" i="1"/>
  <c r="Z44" i="1"/>
  <c r="Y36" i="1"/>
  <c r="Z27" i="1"/>
  <c r="Z29" i="1"/>
  <c r="Y29" i="1"/>
  <c r="Y28" i="1"/>
  <c r="Y27" i="1"/>
  <c r="Z26" i="1"/>
  <c r="Y26" i="1"/>
  <c r="Z25" i="1"/>
  <c r="Y25" i="1"/>
  <c r="Y19" i="1"/>
  <c r="Z19" i="1"/>
  <c r="Z21" i="1"/>
  <c r="Y21" i="1"/>
  <c r="Z20" i="1"/>
  <c r="Y20" i="1"/>
  <c r="Z18" i="1"/>
  <c r="Z17" i="1"/>
  <c r="Y17" i="1"/>
  <c r="Y9" i="1"/>
  <c r="Y13" i="1"/>
  <c r="Y15" i="1"/>
  <c r="Y5" i="1"/>
  <c r="Z14" i="1"/>
  <c r="Y14" i="1"/>
  <c r="Z43" i="1"/>
  <c r="Y43" i="1"/>
</calcChain>
</file>

<file path=xl/sharedStrings.xml><?xml version="1.0" encoding="utf-8"?>
<sst xmlns="http://schemas.openxmlformats.org/spreadsheetml/2006/main" count="1932" uniqueCount="318">
  <si>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</si>
  <si>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</si>
  <si>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</si>
  <si>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</si>
  <si>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</si>
  <si>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</si>
  <si>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</si>
  <si>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</si>
  <si>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</si>
  <si>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</si>
  <si>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</si>
  <si>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</si>
  <si>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</si>
  <si>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</si>
  <si>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</si>
  <si>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</si>
  <si>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</si>
  <si>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</si>
  <si>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</si>
  <si>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</si>
  <si>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</si>
  <si>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</si>
  <si>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</si>
  <si>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</si>
  <si>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</si>
  <si>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</si>
  <si>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</si>
  <si>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</si>
  <si>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</si>
  <si>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</si>
  <si>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</si>
  <si>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</si>
  <si>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</si>
  <si>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</si>
  <si>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</si>
  <si>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</si>
  <si>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</si>
  <si>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</si>
  <si>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</si>
  <si>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</si>
  <si>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</si>
  <si>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</si>
  <si>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</si>
  <si>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</si>
  <si>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</si>
  <si>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</si>
  <si>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</si>
  <si>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</si>
  <si>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</si>
  <si>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</si>
  <si>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</si>
  <si>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</si>
  <si>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</si>
  <si>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</si>
  <si>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</si>
  <si>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</si>
  <si>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</si>
  <si>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</si>
  <si>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</si>
  <si>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</si>
  <si>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</si>
  <si>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</si>
  <si>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</si>
  <si>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</si>
  <si>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</si>
  <si>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</si>
  <si>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</si>
  <si>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</si>
  <si>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</si>
  <si>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</si>
  <si>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</si>
  <si>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</si>
  <si>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</si>
  <si>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</si>
  <si>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</si>
  <si>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</si>
  <si>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</si>
  <si>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</si>
  <si>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</si>
  <si>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</si>
  <si>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</si>
  <si>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</si>
  <si>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</si>
  <si>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</si>
  <si>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</si>
  <si>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</si>
  <si>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</si>
  <si>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</si>
  <si>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</si>
  <si>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</si>
  <si>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</si>
  <si>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</si>
  <si>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</si>
  <si>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</si>
  <si>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</si>
  <si>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</si>
  <si>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</si>
  <si>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</si>
  <si>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</si>
  <si>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</si>
  <si>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</si>
  <si>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</si>
  <si>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</si>
  <si>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</si>
  <si>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</si>
  <si>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</si>
  <si>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</si>
  <si>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</si>
  <si>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</si>
  <si>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</si>
  <si>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</si>
  <si>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</si>
  <si>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</si>
  <si>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</si>
  <si>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</si>
  <si>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</si>
  <si>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</si>
  <si>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</si>
  <si>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</si>
  <si>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</si>
  <si>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</si>
  <si>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</si>
  <si>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</si>
  <si>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</si>
  <si>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</si>
  <si>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</si>
  <si>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</si>
  <si>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</si>
  <si>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</si>
  <si>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</si>
  <si>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</si>
  <si>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</si>
  <si>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</si>
  <si>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</si>
  <si>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</si>
  <si>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</si>
  <si>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</si>
  <si>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</si>
  <si>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</si>
  <si>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</si>
  <si>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</si>
  <si>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</si>
  <si>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</si>
  <si>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</si>
  <si>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</si>
  <si>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</si>
  <si>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</si>
  <si>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</si>
  <si>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</si>
  <si>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</si>
  <si>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</si>
  <si>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</si>
  <si>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</si>
  <si>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</si>
  <si>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</si>
  <si>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</si>
  <si>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</si>
  <si>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</si>
  <si>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</si>
  <si>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</si>
  <si>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</si>
  <si>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</si>
  <si>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</si>
  <si>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</si>
  <si>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</si>
  <si>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</si>
  <si>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</si>
  <si>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</si>
  <si>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</si>
  <si>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</si>
  <si>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</si>
  <si>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</si>
  <si>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</si>
  <si>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</si>
  <si>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</si>
  <si>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</si>
  <si>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</si>
  <si>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</si>
  <si>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</si>
  <si>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</si>
  <si>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</si>
  <si>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</si>
  <si>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</si>
  <si>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</si>
  <si>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</si>
  <si>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</si>
  <si>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</si>
  <si>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</si>
  <si>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</si>
  <si>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</si>
  <si>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</si>
  <si>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</si>
  <si>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</si>
  <si>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</si>
  <si>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</si>
  <si>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</si>
  <si>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</si>
  <si>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</si>
  <si>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</si>
  <si>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</si>
  <si>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</si>
  <si>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</si>
  <si>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</si>
  <si>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</si>
  <si>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</si>
  <si>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</si>
  <si>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</si>
  <si>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</si>
  <si>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</si>
  <si>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</si>
  <si>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</si>
  <si>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</si>
  <si>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</si>
  <si>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</si>
  <si>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</si>
  <si>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</si>
  <si>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</si>
  <si>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</si>
  <si>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</si>
  <si>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</si>
  <si>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</si>
  <si>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</si>
  <si>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</si>
  <si>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</si>
  <si>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</si>
  <si>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</si>
  <si>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</si>
  <si>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</si>
  <si>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</si>
  <si>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</si>
  <si>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</si>
  <si>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</si>
  <si>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</si>
  <si>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</si>
  <si>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</si>
  <si>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</si>
  <si>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</si>
  <si>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</si>
  <si>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</si>
  <si>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</si>
  <si>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</si>
  <si>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</si>
  <si>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</si>
  <si>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</si>
  <si>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</si>
  <si>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</si>
  <si>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</si>
  <si>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</si>
  <si>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</si>
  <si>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</si>
  <si>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</si>
  <si>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</si>
  <si>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</si>
  <si>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</si>
  <si>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</si>
  <si>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</si>
  <si>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</si>
  <si>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</si>
  <si>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</si>
  <si>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</si>
  <si>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</si>
  <si>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</si>
  <si>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</si>
  <si>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</si>
  <si>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</si>
  <si>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</si>
  <si>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</si>
  <si>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</si>
  <si>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</si>
  <si>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</si>
  <si>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</si>
  <si>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</si>
  <si>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</si>
  <si>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</si>
  <si>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</si>
  <si>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</si>
  <si>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</si>
  <si>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</si>
  <si>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</si>
  <si>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</si>
  <si>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Distribució grups per titulacions 2018/19</t>
  </si>
  <si>
    <t xml:space="preserve">matricula 17/18-1: </t>
  </si>
  <si>
    <t>previsio 17/18</t>
  </si>
  <si>
    <t>matricula 17/18</t>
  </si>
  <si>
    <t>17/18</t>
  </si>
  <si>
    <t>15 ?</t>
  </si>
  <si>
    <t>2 ?</t>
  </si>
  <si>
    <t>PEDT</t>
  </si>
  <si>
    <t>XASF</t>
  </si>
  <si>
    <t xml:space="preserve">previsio 18/19-1: </t>
  </si>
  <si>
    <t xml:space="preserve">previsio 18/19-2: </t>
  </si>
  <si>
    <t xml:space="preserve">matricula prov 17/18-2: </t>
  </si>
  <si>
    <t xml:space="preserve">matricula 16/17-1: </t>
  </si>
  <si>
    <t xml:space="preserve">matricula 16/17-2: 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</si>
  <si>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</si>
  <si>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</si>
  <si>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</si>
  <si>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</si>
  <si>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</si>
  <si>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</si>
  <si>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</si>
  <si>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</si>
  <si>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</si>
  <si>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</si>
  <si>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</si>
  <si>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</si>
  <si>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</si>
  <si>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marticula real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</si>
  <si>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</si>
  <si>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</si>
  <si>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</si>
  <si>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</si>
  <si>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</si>
  <si>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N30, N31, D30, D31</t>
  </si>
  <si>
    <t>N32(=D32)</t>
  </si>
  <si>
    <t>N16, N17</t>
  </si>
  <si>
    <t>Previsió 2018/19 i Grups 2017/18 (en vermell o lila: canvis respecte la previsió de l'any anterior)</t>
  </si>
  <si>
    <t>Assignatures EPSEVG: hores, dades de matricula, grups i previsions 2018/19 (versio 8 - Aprovat 22/3/2018)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</si>
</sst>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C00000"/>
      <name val="Arial"/>
      <family val="2"/>
    </font>
    <font>
      <b/>
      <i/>
      <sz val="10"/>
      <color rgb="FFC00000"/>
      <name val="Arial"/>
      <family val="2"/>
    </font>
    <font>
      <sz val="11"/>
      <color rgb="FF0066FF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9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6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4" fillId="0" borderId="22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24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4" fillId="8" borderId="13" xfId="0" applyFont="1" applyFill="1" applyBorder="1" applyAlignment="1">
      <alignment horizontal="center"/>
    </xf>
    <xf numFmtId="0" fontId="57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5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5" fillId="0" borderId="22" xfId="0" quotePrefix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6" borderId="11" xfId="0" applyFont="1" applyFill="1" applyBorder="1" applyAlignment="1">
      <alignment horizontal="center"/>
    </xf>
    <xf numFmtId="0" fontId="58" fillId="6" borderId="13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58" fillId="7" borderId="13" xfId="0" applyFont="1" applyFill="1" applyBorder="1" applyAlignment="1">
      <alignment horizontal="center"/>
    </xf>
    <xf numFmtId="0" fontId="58" fillId="0" borderId="17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60" fillId="0" borderId="12" xfId="0" applyFont="1" applyBorder="1"/>
    <xf numFmtId="0" fontId="58" fillId="7" borderId="1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61" fillId="2" borderId="11" xfId="0" applyFont="1" applyFill="1" applyBorder="1" applyAlignment="1">
      <alignment horizontal="center"/>
    </xf>
    <xf numFmtId="0" fontId="61" fillId="2" borderId="1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11" xfId="0" quotePrefix="1" applyFont="1" applyFill="1" applyBorder="1" applyAlignment="1">
      <alignment horizontal="center"/>
    </xf>
    <xf numFmtId="0" fontId="16" fillId="4" borderId="29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2" fillId="0" borderId="0" xfId="0" applyFont="1" applyAlignment="1">
      <alignment horizontal="left"/>
    </xf>
    <xf numFmtId="0" fontId="62" fillId="0" borderId="0" xfId="0" applyFont="1" applyAlignment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  <color rgb="FF3399FF"/>
      <color rgb="FF6699FF"/>
      <color rgb="FF000000"/>
      <color rgb="FFFFFF99"/>
      <color rgb="FFCC33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51"/>
  <sheetViews>
    <sheetView tabSelected="1" zoomScaleNormal="100" workbookViewId="0">
      <pane ySplit="4" topLeftCell="A110" activePane="bottomLeft" state="frozen"/>
      <selection pane="bottomLeft" activeCell="T133" sqref="T133"/>
    </sheetView>
  </sheetViews>
  <sheetFormatPr defaultColWidth="11.42578125" defaultRowHeight="14.25" x14ac:dyDescent="0.2"/>
  <cols>
    <col min="1" max="1" width="1.7109375" customWidth="1"/>
    <col min="2" max="2" width="5.140625" style="302" customWidth="1"/>
    <col min="3" max="3" width="4.5703125" style="1" customWidth="1"/>
    <col min="4" max="4" width="11.140625" style="1" customWidth="1"/>
    <col min="5" max="7" width="8.28515625" style="153" customWidth="1"/>
    <col min="8" max="8" width="8" style="1" customWidth="1"/>
    <col min="9" max="9" width="7" style="275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7" width="6" style="441" customWidth="1"/>
    <col min="18" max="19" width="6" style="455" customWidth="1"/>
    <col min="20" max="22" width="6" style="285" customWidth="1"/>
    <col min="23" max="23" width="20.7109375" style="305" customWidth="1"/>
    <col min="24" max="24" width="12" style="305" customWidth="1"/>
    <col min="25" max="34" width="5.7109375" style="1" customWidth="1"/>
    <col min="35" max="35" width="5.7109375" style="153" customWidth="1"/>
    <col min="36" max="36" width="5.7109375" style="1" customWidth="1"/>
    <col min="37" max="37" width="8.140625" style="1" hidden="1" customWidth="1"/>
    <col min="38" max="39" width="6.7109375" style="1" hidden="1" customWidth="1"/>
    <col min="40" max="40" width="6.42578125" style="521" customWidth="1"/>
    <col min="41" max="41" width="6.7109375" style="1" customWidth="1"/>
    <col min="42" max="42" width="7.85546875" style="1" customWidth="1"/>
    <col min="43" max="45" width="6.7109375" style="1" customWidth="1"/>
    <col min="46" max="46" width="5.7109375" customWidth="1"/>
    <col min="47" max="47" width="11.140625" style="1" customWidth="1"/>
    <col min="48" max="56" width="5.7109375" customWidth="1"/>
  </cols>
  <sheetData>
    <row r="1" spans="1:47" ht="27.75" customHeight="1" x14ac:dyDescent="0.25">
      <c r="A1" s="6"/>
      <c r="B1" s="489" t="s">
        <v>317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282"/>
      <c r="U1" s="282"/>
      <c r="V1" s="282"/>
      <c r="W1" s="406"/>
      <c r="AH1" s="160"/>
      <c r="AI1" s="161"/>
      <c r="AJ1" s="5"/>
      <c r="AK1" s="5"/>
      <c r="AL1" s="5"/>
      <c r="AM1" s="5"/>
      <c r="AN1" s="516"/>
      <c r="AO1" s="5"/>
      <c r="AP1" s="5"/>
      <c r="AQ1" s="5"/>
      <c r="AR1" s="5"/>
      <c r="AS1" s="5"/>
      <c r="AT1" s="26"/>
      <c r="AU1" s="5"/>
    </row>
    <row r="2" spans="1:47" s="585" customFormat="1" ht="23.25" customHeight="1" x14ac:dyDescent="0.2">
      <c r="A2" s="6"/>
      <c r="B2" s="587" t="s">
        <v>100</v>
      </c>
      <c r="C2" s="570"/>
      <c r="D2" s="570"/>
      <c r="E2" s="571"/>
      <c r="F2" s="571"/>
      <c r="G2" s="571"/>
      <c r="H2" s="570"/>
      <c r="I2" s="572"/>
      <c r="J2" s="573"/>
      <c r="K2" s="574"/>
      <c r="L2" s="575"/>
      <c r="M2" s="572"/>
      <c r="N2" s="572"/>
      <c r="O2" s="572"/>
      <c r="P2" s="576"/>
      <c r="Q2" s="576"/>
      <c r="R2" s="571" t="s">
        <v>316</v>
      </c>
      <c r="S2" s="577"/>
      <c r="T2" s="572"/>
      <c r="U2" s="572"/>
      <c r="V2" s="572"/>
      <c r="W2" s="578"/>
      <c r="X2" s="579"/>
      <c r="Y2" s="580" t="s">
        <v>280</v>
      </c>
      <c r="Z2" s="161"/>
      <c r="AA2" s="161"/>
      <c r="AB2" s="161"/>
      <c r="AC2" s="161"/>
      <c r="AD2" s="161"/>
      <c r="AE2" s="161"/>
      <c r="AF2" s="161"/>
      <c r="AG2" s="161"/>
      <c r="AH2" s="161"/>
      <c r="AI2" s="581"/>
      <c r="AJ2" s="582"/>
      <c r="AK2" s="582"/>
      <c r="AL2" s="582"/>
      <c r="AM2" s="582"/>
      <c r="AN2" s="583"/>
      <c r="AO2" s="582"/>
      <c r="AP2" s="582"/>
      <c r="AQ2" s="582"/>
      <c r="AR2" s="582"/>
      <c r="AS2" s="582"/>
      <c r="AT2" s="584"/>
      <c r="AU2" s="582"/>
    </row>
    <row r="3" spans="1:47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33"/>
      <c r="I3" s="414"/>
      <c r="J3" s="236"/>
      <c r="K3" s="259" t="s">
        <v>308</v>
      </c>
      <c r="L3" s="280"/>
      <c r="M3" s="560"/>
      <c r="N3" s="560" t="s">
        <v>262</v>
      </c>
      <c r="O3" s="560"/>
      <c r="P3" s="460" t="s">
        <v>284</v>
      </c>
      <c r="Q3" s="475"/>
      <c r="R3" s="476" t="s">
        <v>276</v>
      </c>
      <c r="S3" s="463"/>
      <c r="T3" s="566"/>
      <c r="U3" s="566" t="s">
        <v>278</v>
      </c>
      <c r="V3" s="566"/>
      <c r="W3" s="147" t="s">
        <v>243</v>
      </c>
      <c r="X3" s="148" t="s">
        <v>243</v>
      </c>
      <c r="Y3" s="493" t="s">
        <v>8</v>
      </c>
      <c r="Z3" s="494"/>
      <c r="AA3" s="493" t="s">
        <v>3</v>
      </c>
      <c r="AB3" s="494"/>
      <c r="AC3" s="493" t="s">
        <v>0</v>
      </c>
      <c r="AD3" s="494"/>
      <c r="AE3" s="493" t="s">
        <v>1</v>
      </c>
      <c r="AF3" s="494"/>
      <c r="AG3" s="493" t="s">
        <v>2</v>
      </c>
      <c r="AH3" s="494"/>
      <c r="AI3" s="137"/>
      <c r="AJ3" s="17"/>
      <c r="AK3" s="17"/>
      <c r="AL3" s="17"/>
      <c r="AM3" s="17"/>
      <c r="AN3" s="517"/>
      <c r="AO3" s="17"/>
      <c r="AP3" s="17"/>
      <c r="AQ3" s="17"/>
      <c r="AR3" s="17"/>
      <c r="AS3" s="27"/>
      <c r="AT3" s="22"/>
      <c r="AU3"/>
    </row>
    <row r="4" spans="1:47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34" t="s">
        <v>249</v>
      </c>
      <c r="I4" s="562" t="s">
        <v>250</v>
      </c>
      <c r="J4" s="563" t="s">
        <v>245</v>
      </c>
      <c r="K4" s="563" t="s">
        <v>243</v>
      </c>
      <c r="L4" s="562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67" t="s">
        <v>249</v>
      </c>
      <c r="U4" s="567" t="s">
        <v>243</v>
      </c>
      <c r="V4" s="567" t="s">
        <v>244</v>
      </c>
      <c r="W4" s="194" t="s">
        <v>101</v>
      </c>
      <c r="X4" s="194" t="s">
        <v>102</v>
      </c>
      <c r="Y4" s="495" t="s">
        <v>9</v>
      </c>
      <c r="Z4" s="496" t="s">
        <v>10</v>
      </c>
      <c r="AA4" s="497" t="s">
        <v>6</v>
      </c>
      <c r="AB4" s="498" t="s">
        <v>7</v>
      </c>
      <c r="AC4" s="497" t="s">
        <v>6</v>
      </c>
      <c r="AD4" s="498" t="s">
        <v>7</v>
      </c>
      <c r="AE4" s="497" t="s">
        <v>6</v>
      </c>
      <c r="AF4" s="498" t="s">
        <v>7</v>
      </c>
      <c r="AG4" s="497" t="s">
        <v>6</v>
      </c>
      <c r="AH4" s="498" t="s">
        <v>7</v>
      </c>
      <c r="AI4" s="137"/>
      <c r="AJ4" s="18"/>
      <c r="AK4" s="18"/>
      <c r="AL4" s="18"/>
      <c r="AM4" s="18"/>
      <c r="AN4" s="518"/>
      <c r="AO4" s="18"/>
      <c r="AP4" s="18"/>
      <c r="AQ4" s="18"/>
      <c r="AR4" s="18"/>
      <c r="AS4" s="27"/>
      <c r="AT4" s="22"/>
      <c r="AU4"/>
    </row>
    <row r="5" spans="1:47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3">
        <v>20</v>
      </c>
      <c r="H5" s="40">
        <v>280</v>
      </c>
      <c r="I5" s="432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32">
        <v>246</v>
      </c>
      <c r="Q5" s="432">
        <v>17</v>
      </c>
      <c r="R5" s="432">
        <v>5</v>
      </c>
      <c r="S5" s="432">
        <v>0</v>
      </c>
      <c r="T5" s="41">
        <v>260</v>
      </c>
      <c r="U5" s="41">
        <v>5</v>
      </c>
      <c r="V5" s="41">
        <v>0</v>
      </c>
      <c r="W5" s="138" t="s">
        <v>103</v>
      </c>
      <c r="X5" s="40" t="s">
        <v>104</v>
      </c>
      <c r="Y5" s="41">
        <f t="shared" ref="Y5" si="0">AA5+AC5+AE5+AG5</f>
        <v>5</v>
      </c>
      <c r="Z5" s="49">
        <f t="shared" ref="Z5:Z9" si="1">AB5+AD5+AF5+AH5</f>
        <v>0</v>
      </c>
      <c r="AA5" s="43">
        <v>2</v>
      </c>
      <c r="AB5" s="44">
        <v>0</v>
      </c>
      <c r="AC5" s="43">
        <v>1</v>
      </c>
      <c r="AD5" s="44">
        <v>0</v>
      </c>
      <c r="AE5" s="43">
        <v>1</v>
      </c>
      <c r="AF5" s="44">
        <v>0</v>
      </c>
      <c r="AG5" s="43">
        <v>1</v>
      </c>
      <c r="AH5" s="44">
        <v>0</v>
      </c>
      <c r="AI5" s="17"/>
      <c r="AJ5" s="17"/>
      <c r="AK5" s="17"/>
      <c r="AL5" s="17"/>
      <c r="AM5" s="17"/>
      <c r="AN5" s="517"/>
      <c r="AO5" s="17"/>
      <c r="AP5" s="17"/>
      <c r="AQ5" s="17"/>
      <c r="AR5" s="17"/>
      <c r="AS5" s="27"/>
      <c r="AT5" s="22"/>
      <c r="AU5"/>
    </row>
    <row r="6" spans="1:47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474">
        <v>20</v>
      </c>
      <c r="H6" s="47">
        <v>260</v>
      </c>
      <c r="I6" s="140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140">
        <v>260</v>
      </c>
      <c r="Q6" s="140">
        <v>35</v>
      </c>
      <c r="R6" s="140">
        <v>5</v>
      </c>
      <c r="S6" s="140">
        <v>13</v>
      </c>
      <c r="T6" s="48">
        <f>S6*20</f>
        <v>260</v>
      </c>
      <c r="U6" s="48">
        <v>5</v>
      </c>
      <c r="V6" s="48">
        <v>13</v>
      </c>
      <c r="W6" s="139" t="s">
        <v>103</v>
      </c>
      <c r="X6" s="47" t="s">
        <v>104</v>
      </c>
      <c r="Y6" s="48">
        <f t="shared" ref="Y6:Y7" si="2">AA6+AC6+AE6+AG6</f>
        <v>5</v>
      </c>
      <c r="Z6" s="49">
        <f t="shared" si="1"/>
        <v>13</v>
      </c>
      <c r="AA6" s="50">
        <v>2</v>
      </c>
      <c r="AB6" s="51">
        <v>5</v>
      </c>
      <c r="AC6" s="50">
        <v>1</v>
      </c>
      <c r="AD6" s="51">
        <v>3</v>
      </c>
      <c r="AE6" s="50">
        <v>1</v>
      </c>
      <c r="AF6" s="51">
        <v>3</v>
      </c>
      <c r="AG6" s="50">
        <v>1</v>
      </c>
      <c r="AH6" s="51">
        <v>2</v>
      </c>
      <c r="AI6" s="17"/>
      <c r="AJ6" s="17"/>
      <c r="AK6" s="17"/>
      <c r="AL6" s="17"/>
      <c r="AM6" s="17"/>
      <c r="AN6" s="517"/>
      <c r="AO6" s="17"/>
      <c r="AP6" s="17"/>
      <c r="AQ6" s="17"/>
      <c r="AR6" s="17"/>
      <c r="AS6" s="27"/>
      <c r="AT6" s="22"/>
      <c r="AU6"/>
    </row>
    <row r="7" spans="1:47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474">
        <v>20</v>
      </c>
      <c r="H7" s="47">
        <v>260</v>
      </c>
      <c r="I7" s="140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140">
        <v>259</v>
      </c>
      <c r="Q7" s="140">
        <v>33</v>
      </c>
      <c r="R7" s="140">
        <v>5</v>
      </c>
      <c r="S7" s="140">
        <v>14</v>
      </c>
      <c r="T7" s="48">
        <f>S7*20</f>
        <v>280</v>
      </c>
      <c r="U7" s="48">
        <v>5</v>
      </c>
      <c r="V7" s="48">
        <v>14</v>
      </c>
      <c r="W7" s="139" t="s">
        <v>103</v>
      </c>
      <c r="X7" s="47" t="s">
        <v>104</v>
      </c>
      <c r="Y7" s="48">
        <f t="shared" si="2"/>
        <v>5</v>
      </c>
      <c r="Z7" s="49">
        <f t="shared" si="1"/>
        <v>14</v>
      </c>
      <c r="AA7" s="50">
        <v>2</v>
      </c>
      <c r="AB7" s="51">
        <v>5</v>
      </c>
      <c r="AC7" s="50">
        <v>1</v>
      </c>
      <c r="AD7" s="51">
        <v>3</v>
      </c>
      <c r="AE7" s="50">
        <v>1</v>
      </c>
      <c r="AF7" s="51">
        <v>3</v>
      </c>
      <c r="AG7" s="50">
        <v>1</v>
      </c>
      <c r="AH7" s="51">
        <v>3</v>
      </c>
      <c r="AI7" s="17"/>
      <c r="AJ7" s="17"/>
      <c r="AK7" s="17"/>
      <c r="AL7" s="17"/>
      <c r="AM7" s="17"/>
      <c r="AN7" s="517"/>
      <c r="AO7" s="17"/>
      <c r="AP7" s="17"/>
      <c r="AQ7" s="17"/>
      <c r="AR7" s="17"/>
      <c r="AS7" s="27"/>
      <c r="AT7" s="22"/>
      <c r="AU7"/>
    </row>
    <row r="8" spans="1:47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474">
        <v>20</v>
      </c>
      <c r="H8" s="47">
        <v>260</v>
      </c>
      <c r="I8" s="140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140">
        <v>235</v>
      </c>
      <c r="Q8" s="140">
        <v>4</v>
      </c>
      <c r="R8" s="140">
        <v>5</v>
      </c>
      <c r="S8" s="140">
        <v>13</v>
      </c>
      <c r="T8" s="48">
        <f>S8*20</f>
        <v>260</v>
      </c>
      <c r="U8" s="48">
        <v>5</v>
      </c>
      <c r="V8" s="48">
        <v>13</v>
      </c>
      <c r="W8" s="139" t="s">
        <v>103</v>
      </c>
      <c r="X8" s="47" t="s">
        <v>104</v>
      </c>
      <c r="Y8" s="48">
        <f>AA8+AC8+AE8+AG8</f>
        <v>5</v>
      </c>
      <c r="Z8" s="49">
        <f t="shared" si="1"/>
        <v>13</v>
      </c>
      <c r="AA8" s="50">
        <v>2</v>
      </c>
      <c r="AB8" s="51">
        <v>5</v>
      </c>
      <c r="AC8" s="50">
        <v>1</v>
      </c>
      <c r="AD8" s="51">
        <v>4</v>
      </c>
      <c r="AE8" s="50">
        <v>1</v>
      </c>
      <c r="AF8" s="51">
        <v>2</v>
      </c>
      <c r="AG8" s="50">
        <v>1</v>
      </c>
      <c r="AH8" s="51">
        <v>2</v>
      </c>
      <c r="AI8" s="17"/>
      <c r="AJ8" s="17"/>
      <c r="AK8" s="17"/>
      <c r="AL8" s="17"/>
      <c r="AM8" s="17"/>
      <c r="AN8" s="517"/>
      <c r="AO8" s="17"/>
      <c r="AP8" s="17"/>
      <c r="AQ8" s="17"/>
      <c r="AR8" s="17"/>
      <c r="AS8" s="27"/>
      <c r="AT8" s="22"/>
      <c r="AU8"/>
    </row>
    <row r="9" spans="1:47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474">
        <v>20</v>
      </c>
      <c r="H9" s="47">
        <v>260</v>
      </c>
      <c r="I9" s="140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140">
        <v>213</v>
      </c>
      <c r="Q9" s="140">
        <v>10</v>
      </c>
      <c r="R9" s="140">
        <v>5</v>
      </c>
      <c r="S9" s="140">
        <v>12</v>
      </c>
      <c r="T9" s="48">
        <f>S9*20</f>
        <v>240</v>
      </c>
      <c r="U9" s="48">
        <v>5</v>
      </c>
      <c r="V9" s="48">
        <v>12</v>
      </c>
      <c r="W9" s="139" t="s">
        <v>103</v>
      </c>
      <c r="X9" s="47" t="s">
        <v>104</v>
      </c>
      <c r="Y9" s="48">
        <f>AA9+AC9+AE9+AG9</f>
        <v>5</v>
      </c>
      <c r="Z9" s="49">
        <f t="shared" si="1"/>
        <v>12</v>
      </c>
      <c r="AA9" s="50">
        <v>2</v>
      </c>
      <c r="AB9" s="51">
        <v>5</v>
      </c>
      <c r="AC9" s="50">
        <v>1</v>
      </c>
      <c r="AD9" s="51">
        <v>4</v>
      </c>
      <c r="AE9" s="50">
        <v>1</v>
      </c>
      <c r="AF9" s="51">
        <v>2</v>
      </c>
      <c r="AG9" s="50">
        <v>1</v>
      </c>
      <c r="AH9" s="51">
        <v>1</v>
      </c>
      <c r="AI9" s="17"/>
      <c r="AJ9" s="17"/>
      <c r="AK9" s="17"/>
      <c r="AL9" s="17"/>
      <c r="AM9" s="17"/>
      <c r="AN9" s="517"/>
      <c r="AO9" s="17"/>
      <c r="AP9" s="17"/>
      <c r="AQ9" s="17"/>
      <c r="AR9" s="17"/>
      <c r="AS9" s="27"/>
      <c r="AT9" s="22"/>
      <c r="AU9"/>
    </row>
    <row r="10" spans="1:47" s="16" customFormat="1" ht="15.95" customHeight="1" x14ac:dyDescent="0.2">
      <c r="B10" s="290"/>
      <c r="C10" s="52"/>
      <c r="D10" s="53"/>
      <c r="E10" s="196"/>
      <c r="F10" s="196"/>
      <c r="G10" s="162"/>
      <c r="H10" s="53"/>
      <c r="I10" s="433"/>
      <c r="J10" s="433"/>
      <c r="K10" s="433"/>
      <c r="L10" s="433"/>
      <c r="M10" s="53"/>
      <c r="N10" s="53"/>
      <c r="O10" s="53"/>
      <c r="P10" s="433"/>
      <c r="Q10" s="433"/>
      <c r="R10" s="433"/>
      <c r="S10" s="433"/>
      <c r="T10" s="54"/>
      <c r="U10" s="54"/>
      <c r="V10" s="54"/>
      <c r="W10" s="304"/>
      <c r="X10" s="304"/>
      <c r="Y10" s="54"/>
      <c r="Z10" s="54"/>
      <c r="AA10" s="53"/>
      <c r="AB10" s="53"/>
      <c r="AC10" s="53"/>
      <c r="AD10" s="53"/>
      <c r="AE10" s="53"/>
      <c r="AF10" s="53"/>
      <c r="AG10" s="53"/>
      <c r="AH10" s="319"/>
      <c r="AI10" s="28"/>
      <c r="AJ10" s="28"/>
      <c r="AK10" s="28"/>
      <c r="AL10" s="28"/>
      <c r="AM10" s="28"/>
      <c r="AN10" s="517"/>
      <c r="AO10" s="28"/>
      <c r="AP10" s="28"/>
      <c r="AQ10" s="28"/>
      <c r="AR10" s="28"/>
      <c r="AS10" s="29"/>
      <c r="AT10" s="30"/>
    </row>
    <row r="11" spans="1:47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4">
        <v>20</v>
      </c>
      <c r="H11" s="47">
        <v>120</v>
      </c>
      <c r="I11" s="140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140">
        <v>81</v>
      </c>
      <c r="Q11" s="140">
        <v>75</v>
      </c>
      <c r="R11" s="140">
        <v>2</v>
      </c>
      <c r="S11" s="140">
        <v>0</v>
      </c>
      <c r="T11" s="48">
        <v>100</v>
      </c>
      <c r="U11" s="48">
        <v>2</v>
      </c>
      <c r="V11" s="48">
        <v>0</v>
      </c>
      <c r="W11" s="140" t="s">
        <v>106</v>
      </c>
      <c r="X11" s="140" t="s">
        <v>105</v>
      </c>
      <c r="Y11" s="57">
        <f t="shared" ref="Y11" si="3">AA11+AC11+AE11+AG11</f>
        <v>2</v>
      </c>
      <c r="Z11" s="58">
        <f t="shared" ref="Y11:Z15" si="4">AB11+AD11+AF11+AH11</f>
        <v>0</v>
      </c>
      <c r="AA11" s="59">
        <v>1</v>
      </c>
      <c r="AB11" s="60">
        <v>0</v>
      </c>
      <c r="AC11" s="59">
        <v>0.5</v>
      </c>
      <c r="AD11" s="60">
        <v>0</v>
      </c>
      <c r="AE11" s="59">
        <v>0.25</v>
      </c>
      <c r="AF11" s="60">
        <v>0</v>
      </c>
      <c r="AG11" s="59">
        <v>0.25</v>
      </c>
      <c r="AH11" s="60">
        <v>0</v>
      </c>
      <c r="AI11" s="33"/>
      <c r="AJ11" s="33"/>
      <c r="AK11" s="33"/>
      <c r="AL11" s="33"/>
      <c r="AM11" s="33"/>
      <c r="AN11" s="517"/>
      <c r="AO11" s="33"/>
      <c r="AP11" s="33"/>
      <c r="AQ11" s="33"/>
      <c r="AR11" s="33"/>
      <c r="AS11" s="34"/>
      <c r="AT11" s="31"/>
    </row>
    <row r="12" spans="1:47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474">
        <v>20</v>
      </c>
      <c r="H12" s="47">
        <v>100</v>
      </c>
      <c r="I12" s="140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140">
        <v>121</v>
      </c>
      <c r="Q12" s="140">
        <v>112</v>
      </c>
      <c r="R12" s="140">
        <v>2</v>
      </c>
      <c r="S12" s="140">
        <v>5</v>
      </c>
      <c r="T12" s="48">
        <v>100</v>
      </c>
      <c r="U12" s="48">
        <v>2</v>
      </c>
      <c r="V12" s="48">
        <v>5</v>
      </c>
      <c r="W12" s="140" t="s">
        <v>106</v>
      </c>
      <c r="X12" s="140" t="s">
        <v>105</v>
      </c>
      <c r="Y12" s="57">
        <f t="shared" ref="Y12" si="5">AA12+AC12+AE12+AG12</f>
        <v>2</v>
      </c>
      <c r="Z12" s="58">
        <f t="shared" si="4"/>
        <v>5</v>
      </c>
      <c r="AA12" s="59">
        <v>1</v>
      </c>
      <c r="AB12" s="60">
        <v>2</v>
      </c>
      <c r="AC12" s="59">
        <v>0.5</v>
      </c>
      <c r="AD12" s="60">
        <v>1</v>
      </c>
      <c r="AE12" s="59">
        <v>0.25</v>
      </c>
      <c r="AF12" s="60">
        <v>1</v>
      </c>
      <c r="AG12" s="59">
        <v>0.25</v>
      </c>
      <c r="AH12" s="60">
        <v>1</v>
      </c>
      <c r="AI12" s="33"/>
      <c r="AJ12" s="33"/>
      <c r="AK12" s="33"/>
      <c r="AL12" s="33"/>
      <c r="AM12" s="33"/>
      <c r="AN12" s="517"/>
      <c r="AO12" s="33"/>
      <c r="AP12" s="33"/>
      <c r="AQ12" s="33"/>
      <c r="AR12" s="33"/>
      <c r="AS12" s="34"/>
      <c r="AT12" s="31"/>
    </row>
    <row r="13" spans="1:47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474">
        <v>20</v>
      </c>
      <c r="H13" s="47">
        <v>120</v>
      </c>
      <c r="I13" s="140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140">
        <v>84</v>
      </c>
      <c r="Q13" s="140">
        <v>78</v>
      </c>
      <c r="R13" s="140">
        <v>3</v>
      </c>
      <c r="S13" s="140">
        <v>6</v>
      </c>
      <c r="T13" s="48">
        <v>120</v>
      </c>
      <c r="U13" s="48">
        <v>3</v>
      </c>
      <c r="V13" s="48">
        <v>6</v>
      </c>
      <c r="W13" s="140" t="s">
        <v>315</v>
      </c>
      <c r="X13" s="140" t="s">
        <v>105</v>
      </c>
      <c r="Y13" s="57">
        <f t="shared" si="4"/>
        <v>3</v>
      </c>
      <c r="Z13" s="58">
        <f t="shared" si="4"/>
        <v>6</v>
      </c>
      <c r="AA13" s="59">
        <v>1</v>
      </c>
      <c r="AB13" s="60">
        <v>2</v>
      </c>
      <c r="AC13" s="554">
        <v>1</v>
      </c>
      <c r="AD13" s="555">
        <v>2</v>
      </c>
      <c r="AE13" s="554">
        <v>0.5</v>
      </c>
      <c r="AF13" s="555">
        <v>1</v>
      </c>
      <c r="AG13" s="554">
        <v>0.5</v>
      </c>
      <c r="AH13" s="555">
        <v>1</v>
      </c>
      <c r="AI13" s="33"/>
      <c r="AJ13" s="33"/>
      <c r="AK13" s="33"/>
      <c r="AL13" s="33"/>
      <c r="AM13" s="33"/>
      <c r="AN13" s="517"/>
      <c r="AO13" s="33"/>
      <c r="AP13" s="33"/>
      <c r="AQ13" s="33"/>
      <c r="AR13" s="33"/>
      <c r="AS13" s="34"/>
      <c r="AT13" s="31"/>
    </row>
    <row r="14" spans="1:47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474">
        <v>20</v>
      </c>
      <c r="H14" s="47">
        <v>40</v>
      </c>
      <c r="I14" s="140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140">
        <v>25</v>
      </c>
      <c r="Q14" s="140">
        <v>13</v>
      </c>
      <c r="R14" s="140">
        <v>1</v>
      </c>
      <c r="S14" s="140">
        <v>2</v>
      </c>
      <c r="T14" s="48">
        <v>40</v>
      </c>
      <c r="U14" s="48">
        <v>1</v>
      </c>
      <c r="V14" s="48">
        <v>2</v>
      </c>
      <c r="W14" s="140"/>
      <c r="X14" s="140" t="s">
        <v>105</v>
      </c>
      <c r="Y14" s="57">
        <f t="shared" si="4"/>
        <v>1</v>
      </c>
      <c r="Z14" s="58">
        <f t="shared" si="4"/>
        <v>2</v>
      </c>
      <c r="AA14" s="59">
        <v>0.33</v>
      </c>
      <c r="AB14" s="60">
        <v>0.5</v>
      </c>
      <c r="AC14" s="59">
        <v>0.33</v>
      </c>
      <c r="AD14" s="60">
        <v>0.5</v>
      </c>
      <c r="AE14" s="59">
        <v>0.17</v>
      </c>
      <c r="AF14" s="60">
        <v>0.5</v>
      </c>
      <c r="AG14" s="59">
        <v>0.17</v>
      </c>
      <c r="AH14" s="60">
        <v>0.5</v>
      </c>
      <c r="AI14" s="33"/>
      <c r="AJ14" s="33"/>
      <c r="AK14" s="33"/>
      <c r="AL14" s="33"/>
      <c r="AM14" s="33"/>
      <c r="AN14" s="517"/>
      <c r="AO14" s="33"/>
      <c r="AP14" s="33"/>
      <c r="AQ14" s="33"/>
      <c r="AR14" s="33"/>
      <c r="AS14" s="34"/>
      <c r="AT14" s="31"/>
    </row>
    <row r="15" spans="1:47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474">
        <v>20</v>
      </c>
      <c r="H15" s="47">
        <v>60</v>
      </c>
      <c r="I15" s="140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140">
        <v>64</v>
      </c>
      <c r="Q15" s="140">
        <v>55</v>
      </c>
      <c r="R15" s="140">
        <v>1</v>
      </c>
      <c r="S15" s="140">
        <v>4</v>
      </c>
      <c r="T15" s="48">
        <v>60</v>
      </c>
      <c r="U15" s="48">
        <v>1</v>
      </c>
      <c r="V15" s="48">
        <v>3</v>
      </c>
      <c r="W15" s="140"/>
      <c r="X15" s="140" t="s">
        <v>105</v>
      </c>
      <c r="Y15" s="57">
        <f t="shared" si="4"/>
        <v>1</v>
      </c>
      <c r="Z15" s="58">
        <f t="shared" si="4"/>
        <v>3</v>
      </c>
      <c r="AA15" s="59">
        <v>0.33</v>
      </c>
      <c r="AB15" s="60">
        <v>1</v>
      </c>
      <c r="AC15" s="59">
        <v>0.33</v>
      </c>
      <c r="AD15" s="60">
        <v>1</v>
      </c>
      <c r="AE15" s="59">
        <v>0.17</v>
      </c>
      <c r="AF15" s="60">
        <v>0.5</v>
      </c>
      <c r="AG15" s="59">
        <v>0.17</v>
      </c>
      <c r="AH15" s="60">
        <v>0.5</v>
      </c>
      <c r="AI15" s="33"/>
      <c r="AJ15" s="33"/>
      <c r="AK15" s="33"/>
      <c r="AL15" s="33"/>
      <c r="AM15" s="33"/>
      <c r="AN15" s="517"/>
      <c r="AO15" s="33"/>
      <c r="AP15" s="33"/>
      <c r="AQ15" s="33"/>
      <c r="AR15" s="33"/>
      <c r="AS15" s="34"/>
      <c r="AT15" s="31"/>
    </row>
    <row r="16" spans="1:47" ht="15.95" customHeight="1" x14ac:dyDescent="0.2">
      <c r="B16" s="290"/>
      <c r="C16" s="52"/>
      <c r="D16" s="53"/>
      <c r="E16" s="196"/>
      <c r="F16" s="196"/>
      <c r="G16" s="162"/>
      <c r="H16" s="53"/>
      <c r="I16" s="433"/>
      <c r="J16" s="433"/>
      <c r="K16" s="433"/>
      <c r="L16" s="433"/>
      <c r="M16" s="53"/>
      <c r="N16" s="53"/>
      <c r="O16" s="53"/>
      <c r="P16" s="433"/>
      <c r="Q16" s="433"/>
      <c r="R16" s="433"/>
      <c r="S16" s="433"/>
      <c r="T16" s="54"/>
      <c r="U16" s="54"/>
      <c r="V16" s="54"/>
      <c r="W16" s="304"/>
      <c r="X16" s="304"/>
      <c r="Y16" s="54"/>
      <c r="Z16" s="54"/>
      <c r="AA16" s="53"/>
      <c r="AB16" s="53"/>
      <c r="AC16" s="53"/>
      <c r="AD16" s="53"/>
      <c r="AE16" s="53"/>
      <c r="AF16" s="53"/>
      <c r="AG16" s="53"/>
      <c r="AH16" s="319"/>
      <c r="AI16" s="19"/>
      <c r="AJ16" s="19"/>
      <c r="AK16" s="19"/>
      <c r="AL16" s="19"/>
      <c r="AM16" s="19"/>
      <c r="AN16" s="517"/>
      <c r="AO16" s="19"/>
      <c r="AP16" s="19"/>
      <c r="AQ16" s="19"/>
      <c r="AR16" s="19"/>
      <c r="AS16" s="27"/>
      <c r="AT16" s="22"/>
      <c r="AU16"/>
    </row>
    <row r="17" spans="2:47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4">
        <v>20</v>
      </c>
      <c r="H17" s="47">
        <v>100</v>
      </c>
      <c r="I17" s="140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140">
        <v>55</v>
      </c>
      <c r="Q17" s="140">
        <v>24</v>
      </c>
      <c r="R17" s="140">
        <v>2</v>
      </c>
      <c r="S17" s="140">
        <v>5</v>
      </c>
      <c r="T17" s="48">
        <f>V17*20</f>
        <v>100</v>
      </c>
      <c r="U17" s="48">
        <v>2</v>
      </c>
      <c r="V17" s="48">
        <v>5</v>
      </c>
      <c r="W17" s="139" t="s">
        <v>108</v>
      </c>
      <c r="X17" s="139" t="s">
        <v>107</v>
      </c>
      <c r="Y17" s="48">
        <f>AA17+AC17+AE17+AG17</f>
        <v>2</v>
      </c>
      <c r="Z17" s="49">
        <f>+AB17+AD17+AF17+AH17</f>
        <v>5</v>
      </c>
      <c r="AA17" s="50">
        <v>0.8</v>
      </c>
      <c r="AB17" s="51">
        <v>1.5</v>
      </c>
      <c r="AC17" s="50">
        <v>0.4</v>
      </c>
      <c r="AD17" s="51">
        <v>1.5</v>
      </c>
      <c r="AE17" s="50">
        <v>0.4</v>
      </c>
      <c r="AF17" s="51">
        <v>1</v>
      </c>
      <c r="AG17" s="50">
        <v>0.4</v>
      </c>
      <c r="AH17" s="51">
        <v>1</v>
      </c>
      <c r="AI17" s="17"/>
      <c r="AJ17" s="17"/>
      <c r="AK17" s="19"/>
      <c r="AL17" s="19"/>
      <c r="AM17" s="19"/>
      <c r="AN17" s="517"/>
      <c r="AO17" s="19"/>
      <c r="AP17" s="19"/>
      <c r="AQ17" s="19"/>
      <c r="AR17" s="19"/>
      <c r="AS17" s="27"/>
      <c r="AT17" s="22"/>
      <c r="AU17"/>
    </row>
    <row r="18" spans="2:47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474">
        <v>20</v>
      </c>
      <c r="H18" s="47">
        <v>80</v>
      </c>
      <c r="I18" s="140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140">
        <v>69</v>
      </c>
      <c r="Q18" s="140">
        <v>48</v>
      </c>
      <c r="R18" s="140">
        <v>2</v>
      </c>
      <c r="S18" s="140">
        <v>4</v>
      </c>
      <c r="T18" s="48">
        <f t="shared" ref="T18" si="6">V18*20</f>
        <v>80</v>
      </c>
      <c r="U18" s="48">
        <v>2</v>
      </c>
      <c r="V18" s="48">
        <v>4</v>
      </c>
      <c r="W18" s="139" t="s">
        <v>108</v>
      </c>
      <c r="X18" s="139" t="s">
        <v>107</v>
      </c>
      <c r="Y18" s="48">
        <v>2</v>
      </c>
      <c r="Z18" s="49">
        <f>+AB18+AD18+AF18+AH18</f>
        <v>4</v>
      </c>
      <c r="AA18" s="50">
        <v>0.8</v>
      </c>
      <c r="AB18" s="212">
        <v>1.5</v>
      </c>
      <c r="AC18" s="213">
        <v>0.4</v>
      </c>
      <c r="AD18" s="212">
        <v>1.5</v>
      </c>
      <c r="AE18" s="50">
        <v>0.4</v>
      </c>
      <c r="AF18" s="51">
        <v>0.5</v>
      </c>
      <c r="AG18" s="50">
        <v>0.4</v>
      </c>
      <c r="AH18" s="51">
        <v>0.5</v>
      </c>
      <c r="AI18" s="19"/>
      <c r="AJ18" s="19"/>
      <c r="AK18" s="19"/>
      <c r="AL18" s="19"/>
      <c r="AM18" s="19"/>
      <c r="AN18" s="517"/>
      <c r="AO18" s="19"/>
      <c r="AP18" s="19"/>
      <c r="AQ18" s="19"/>
      <c r="AR18" s="19"/>
      <c r="AS18" s="27"/>
      <c r="AT18" s="22"/>
      <c r="AU18"/>
    </row>
    <row r="19" spans="2:47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140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140">
        <v>93</v>
      </c>
      <c r="Q19" s="140">
        <v>55</v>
      </c>
      <c r="R19" s="140">
        <v>2</v>
      </c>
      <c r="S19" s="140">
        <v>8</v>
      </c>
      <c r="T19" s="48">
        <f>V19*15</f>
        <v>120</v>
      </c>
      <c r="U19" s="48">
        <v>2</v>
      </c>
      <c r="V19" s="48">
        <v>8</v>
      </c>
      <c r="W19" s="139" t="s">
        <v>108</v>
      </c>
      <c r="X19" s="139" t="s">
        <v>116</v>
      </c>
      <c r="Y19" s="48">
        <f>AA19+AC19+AE19+AG19</f>
        <v>2</v>
      </c>
      <c r="Z19" s="49">
        <f>+AB19+AD19+AF19+AH19</f>
        <v>8</v>
      </c>
      <c r="AA19" s="50">
        <v>1</v>
      </c>
      <c r="AB19" s="212">
        <v>4</v>
      </c>
      <c r="AC19" s="213">
        <v>0.34</v>
      </c>
      <c r="AD19" s="212">
        <v>2</v>
      </c>
      <c r="AE19" s="50">
        <v>0.33</v>
      </c>
      <c r="AF19" s="51">
        <v>1</v>
      </c>
      <c r="AG19" s="50">
        <v>0.33</v>
      </c>
      <c r="AH19" s="51">
        <v>1</v>
      </c>
      <c r="AI19" s="214"/>
      <c r="AJ19" s="19"/>
      <c r="AK19" s="19"/>
      <c r="AL19" s="19"/>
      <c r="AM19" s="19"/>
      <c r="AN19" s="517"/>
      <c r="AO19" s="19"/>
      <c r="AP19" s="19"/>
      <c r="AQ19" s="19"/>
      <c r="AR19" s="19"/>
      <c r="AS19" s="27"/>
      <c r="AT19" s="22"/>
      <c r="AU19"/>
    </row>
    <row r="20" spans="2:47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474">
        <v>20</v>
      </c>
      <c r="H20" s="548">
        <v>80</v>
      </c>
      <c r="I20" s="93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93">
        <v>55</v>
      </c>
      <c r="Q20" s="93">
        <v>28</v>
      </c>
      <c r="R20" s="93">
        <v>2</v>
      </c>
      <c r="S20" s="93">
        <v>4</v>
      </c>
      <c r="T20" s="62">
        <f>V20*20</f>
        <v>80</v>
      </c>
      <c r="U20" s="62">
        <v>2</v>
      </c>
      <c r="V20" s="62">
        <v>4</v>
      </c>
      <c r="W20" s="141" t="s">
        <v>108</v>
      </c>
      <c r="X20" s="141" t="s">
        <v>107</v>
      </c>
      <c r="Y20" s="62">
        <f t="shared" ref="Y20:Y21" si="7">AC20+AE20+AG20</f>
        <v>2</v>
      </c>
      <c r="Z20" s="63">
        <f t="shared" ref="Z20:Z21" si="8">AD20+AF20+AH20</f>
        <v>4</v>
      </c>
      <c r="AA20" s="64"/>
      <c r="AB20" s="65"/>
      <c r="AC20" s="66">
        <v>1</v>
      </c>
      <c r="AD20" s="67">
        <v>2</v>
      </c>
      <c r="AE20" s="66">
        <v>0.5</v>
      </c>
      <c r="AF20" s="67">
        <v>1</v>
      </c>
      <c r="AG20" s="66">
        <v>0.5</v>
      </c>
      <c r="AH20" s="67">
        <v>1</v>
      </c>
      <c r="AI20" s="5"/>
      <c r="AJ20" s="19"/>
      <c r="AK20" s="19"/>
      <c r="AL20" s="19"/>
      <c r="AM20" s="17"/>
      <c r="AN20" s="517"/>
      <c r="AO20" s="17"/>
      <c r="AP20" s="17"/>
      <c r="AQ20" s="17"/>
      <c r="AR20" s="17"/>
      <c r="AS20" s="27"/>
      <c r="AT20" s="22"/>
      <c r="AU20"/>
    </row>
    <row r="21" spans="2:47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474">
        <v>20</v>
      </c>
      <c r="H21" s="548">
        <v>60</v>
      </c>
      <c r="I21" s="93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93">
        <v>45</v>
      </c>
      <c r="Q21" s="93">
        <v>16</v>
      </c>
      <c r="R21" s="93">
        <v>1</v>
      </c>
      <c r="S21" s="93">
        <v>3</v>
      </c>
      <c r="T21" s="62">
        <f>V21*20</f>
        <v>60</v>
      </c>
      <c r="U21" s="62">
        <v>1</v>
      </c>
      <c r="V21" s="62">
        <v>3</v>
      </c>
      <c r="W21" s="141"/>
      <c r="X21" s="141" t="s">
        <v>107</v>
      </c>
      <c r="Y21" s="62">
        <f t="shared" si="7"/>
        <v>1</v>
      </c>
      <c r="Z21" s="63">
        <f t="shared" si="8"/>
        <v>3</v>
      </c>
      <c r="AA21" s="64"/>
      <c r="AB21" s="65"/>
      <c r="AC21" s="66">
        <v>0.34</v>
      </c>
      <c r="AD21" s="67">
        <v>1</v>
      </c>
      <c r="AE21" s="66">
        <v>0.33</v>
      </c>
      <c r="AF21" s="67">
        <v>1</v>
      </c>
      <c r="AG21" s="66">
        <v>0.33</v>
      </c>
      <c r="AH21" s="67">
        <v>1</v>
      </c>
      <c r="AI21" s="17"/>
      <c r="AJ21" s="17"/>
      <c r="AK21" s="17"/>
      <c r="AL21" s="17"/>
      <c r="AM21" s="17"/>
      <c r="AN21" s="517"/>
      <c r="AO21" s="17"/>
      <c r="AP21" s="17"/>
      <c r="AQ21" s="17"/>
      <c r="AR21" s="17"/>
      <c r="AS21" s="27"/>
      <c r="AT21" s="22"/>
      <c r="AU21"/>
    </row>
    <row r="22" spans="2:47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474">
        <v>20</v>
      </c>
      <c r="H22" s="549">
        <v>40</v>
      </c>
      <c r="I22" s="143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143">
        <v>25</v>
      </c>
      <c r="Q22" s="143">
        <v>8</v>
      </c>
      <c r="R22" s="143">
        <v>1</v>
      </c>
      <c r="S22" s="143">
        <v>2</v>
      </c>
      <c r="T22" s="70">
        <f>V22*20</f>
        <v>40</v>
      </c>
      <c r="U22" s="70">
        <v>1</v>
      </c>
      <c r="V22" s="70">
        <v>2</v>
      </c>
      <c r="W22" s="142"/>
      <c r="X22" s="142" t="s">
        <v>116</v>
      </c>
      <c r="Y22" s="68"/>
      <c r="Z22" s="69"/>
      <c r="AA22" s="70">
        <v>1</v>
      </c>
      <c r="AB22" s="71">
        <v>2</v>
      </c>
      <c r="AC22" s="72"/>
      <c r="AD22" s="73"/>
      <c r="AE22" s="72"/>
      <c r="AF22" s="73"/>
      <c r="AG22" s="72"/>
      <c r="AH22" s="73"/>
      <c r="AI22" s="17"/>
      <c r="AJ22" s="17"/>
      <c r="AK22" s="17"/>
      <c r="AL22" s="17"/>
      <c r="AM22" s="17"/>
      <c r="AN22" s="517"/>
      <c r="AO22" s="17"/>
      <c r="AP22" s="17"/>
      <c r="AQ22" s="17"/>
      <c r="AR22" s="17"/>
      <c r="AS22" s="27"/>
      <c r="AT22" s="22"/>
      <c r="AU22"/>
    </row>
    <row r="23" spans="2:47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474">
        <v>20</v>
      </c>
      <c r="H23" s="549">
        <v>0</v>
      </c>
      <c r="I23" s="143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143">
        <v>0</v>
      </c>
      <c r="Q23" s="143">
        <v>0</v>
      </c>
      <c r="R23" s="143">
        <v>0</v>
      </c>
      <c r="S23" s="143">
        <v>0</v>
      </c>
      <c r="T23" s="70">
        <f>V23*20</f>
        <v>0</v>
      </c>
      <c r="U23" s="70">
        <v>0</v>
      </c>
      <c r="V23" s="70">
        <v>0</v>
      </c>
      <c r="W23" s="142"/>
      <c r="X23" s="142" t="s">
        <v>116</v>
      </c>
      <c r="Y23" s="68"/>
      <c r="Z23" s="69"/>
      <c r="AA23" s="70">
        <v>0</v>
      </c>
      <c r="AB23" s="71">
        <v>0</v>
      </c>
      <c r="AC23" s="72"/>
      <c r="AD23" s="73"/>
      <c r="AE23" s="72"/>
      <c r="AF23" s="73"/>
      <c r="AG23" s="72"/>
      <c r="AH23" s="73"/>
      <c r="AI23" s="17"/>
      <c r="AJ23" s="17"/>
      <c r="AK23" s="17"/>
      <c r="AL23" s="17"/>
      <c r="AM23" s="17"/>
      <c r="AN23" s="517"/>
      <c r="AO23" s="17"/>
      <c r="AP23" s="17"/>
      <c r="AQ23" s="17"/>
      <c r="AR23" s="17"/>
      <c r="AS23" s="27"/>
      <c r="AT23" s="22"/>
      <c r="AU23"/>
    </row>
    <row r="24" spans="2:47" ht="15.95" customHeight="1" x14ac:dyDescent="0.2">
      <c r="B24" s="290"/>
      <c r="C24" s="52"/>
      <c r="D24" s="53"/>
      <c r="E24" s="196"/>
      <c r="F24" s="196"/>
      <c r="G24" s="162"/>
      <c r="H24" s="53"/>
      <c r="I24" s="433"/>
      <c r="J24" s="433"/>
      <c r="K24" s="433"/>
      <c r="L24" s="433"/>
      <c r="M24" s="53"/>
      <c r="N24" s="53"/>
      <c r="O24" s="53"/>
      <c r="P24" s="433"/>
      <c r="Q24" s="433"/>
      <c r="R24" s="433"/>
      <c r="S24" s="433"/>
      <c r="T24" s="54"/>
      <c r="U24" s="54"/>
      <c r="V24" s="54"/>
      <c r="W24" s="304"/>
      <c r="X24" s="304"/>
      <c r="Y24" s="54"/>
      <c r="Z24" s="54"/>
      <c r="AA24" s="53"/>
      <c r="AB24" s="53"/>
      <c r="AC24" s="53"/>
      <c r="AD24" s="53"/>
      <c r="AE24" s="53"/>
      <c r="AF24" s="53"/>
      <c r="AG24" s="53"/>
      <c r="AH24" s="319"/>
      <c r="AI24" s="17"/>
      <c r="AJ24" s="17"/>
      <c r="AK24" s="17"/>
      <c r="AL24" s="17"/>
      <c r="AM24" s="17"/>
      <c r="AN24" s="517"/>
      <c r="AO24" s="17"/>
      <c r="AP24" s="17"/>
      <c r="AQ24" s="17"/>
      <c r="AR24" s="17"/>
      <c r="AS24" s="27"/>
      <c r="AT24" s="22"/>
      <c r="AU24"/>
    </row>
    <row r="25" spans="2:47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4">
        <v>20</v>
      </c>
      <c r="H25" s="47">
        <v>220</v>
      </c>
      <c r="I25" s="140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140">
        <v>168</v>
      </c>
      <c r="Q25" s="140">
        <v>31</v>
      </c>
      <c r="R25" s="140">
        <v>5</v>
      </c>
      <c r="S25" s="140">
        <v>11</v>
      </c>
      <c r="T25" s="48">
        <v>220</v>
      </c>
      <c r="U25" s="48">
        <v>5</v>
      </c>
      <c r="V25" s="48">
        <v>11</v>
      </c>
      <c r="W25" s="140" t="s">
        <v>120</v>
      </c>
      <c r="X25" s="140" t="s">
        <v>121</v>
      </c>
      <c r="Y25" s="57">
        <f>AA25+AC25+AE25+AG25</f>
        <v>5</v>
      </c>
      <c r="Z25" s="58">
        <f>+AB25+AD25+AF25+AH25</f>
        <v>11</v>
      </c>
      <c r="AA25" s="59">
        <v>2</v>
      </c>
      <c r="AB25" s="60">
        <v>4</v>
      </c>
      <c r="AC25" s="59">
        <v>1</v>
      </c>
      <c r="AD25" s="60">
        <v>3</v>
      </c>
      <c r="AE25" s="59">
        <v>1</v>
      </c>
      <c r="AF25" s="60">
        <v>2</v>
      </c>
      <c r="AG25" s="59">
        <v>1</v>
      </c>
      <c r="AH25" s="60">
        <v>2</v>
      </c>
      <c r="AI25" s="33"/>
      <c r="AJ25" s="33"/>
      <c r="AK25" s="33"/>
      <c r="AL25" s="33"/>
      <c r="AM25" s="33"/>
      <c r="AN25" s="517"/>
      <c r="AO25" s="33"/>
      <c r="AP25" s="33"/>
      <c r="AQ25" s="33"/>
      <c r="AR25" s="33"/>
      <c r="AS25" s="34"/>
      <c r="AT25" s="31"/>
    </row>
    <row r="26" spans="2:47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474">
        <v>20</v>
      </c>
      <c r="H26" s="47">
        <v>200</v>
      </c>
      <c r="I26" s="140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140">
        <v>151</v>
      </c>
      <c r="Q26" s="140">
        <v>17</v>
      </c>
      <c r="R26" s="140">
        <v>4</v>
      </c>
      <c r="S26" s="140">
        <v>10</v>
      </c>
      <c r="T26" s="48">
        <v>200</v>
      </c>
      <c r="U26" s="48">
        <v>4</v>
      </c>
      <c r="V26" s="48">
        <v>10</v>
      </c>
      <c r="W26" s="140" t="s">
        <v>120</v>
      </c>
      <c r="X26" s="140" t="s">
        <v>164</v>
      </c>
      <c r="Y26" s="57">
        <f>AA26+AC26+AE26+AG26</f>
        <v>4</v>
      </c>
      <c r="Z26" s="58">
        <f>+AB26+AD26+AF26+AH26</f>
        <v>10</v>
      </c>
      <c r="AA26" s="156">
        <v>1</v>
      </c>
      <c r="AB26" s="60">
        <v>3</v>
      </c>
      <c r="AC26" s="59">
        <v>1</v>
      </c>
      <c r="AD26" s="60">
        <v>3</v>
      </c>
      <c r="AE26" s="59">
        <v>1</v>
      </c>
      <c r="AF26" s="60">
        <v>2</v>
      </c>
      <c r="AG26" s="59">
        <v>1</v>
      </c>
      <c r="AH26" s="60">
        <v>2</v>
      </c>
      <c r="AI26" s="33"/>
      <c r="AJ26" s="33"/>
      <c r="AK26" s="33"/>
      <c r="AL26" s="33"/>
      <c r="AM26" s="33"/>
      <c r="AN26" s="517"/>
      <c r="AO26" s="33"/>
      <c r="AP26" s="33"/>
      <c r="AQ26" s="33"/>
      <c r="AR26" s="33"/>
      <c r="AS26" s="34"/>
      <c r="AT26" s="31"/>
    </row>
    <row r="27" spans="2:47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140">
        <v>232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140">
        <f>64+105</f>
        <v>169</v>
      </c>
      <c r="Q27" s="140">
        <f>5+19</f>
        <v>24</v>
      </c>
      <c r="R27" s="140">
        <v>5</v>
      </c>
      <c r="S27" s="140">
        <v>15</v>
      </c>
      <c r="T27" s="48">
        <v>225</v>
      </c>
      <c r="U27" s="48">
        <v>5</v>
      </c>
      <c r="V27" s="545">
        <v>15</v>
      </c>
      <c r="W27" s="140" t="s">
        <v>120</v>
      </c>
      <c r="X27" s="140" t="s">
        <v>121</v>
      </c>
      <c r="Y27" s="57">
        <f>AA27+AC27+AE27+AG27</f>
        <v>5</v>
      </c>
      <c r="Z27" s="58">
        <f>+AB27+AD27+AF27+AH27</f>
        <v>16</v>
      </c>
      <c r="AA27" s="59">
        <v>2</v>
      </c>
      <c r="AB27" s="60">
        <v>6</v>
      </c>
      <c r="AC27" s="59">
        <v>1.5</v>
      </c>
      <c r="AD27" s="60">
        <v>6</v>
      </c>
      <c r="AE27" s="59">
        <v>0.75</v>
      </c>
      <c r="AF27" s="60">
        <v>2</v>
      </c>
      <c r="AG27" s="59">
        <v>0.75</v>
      </c>
      <c r="AH27" s="60">
        <v>2</v>
      </c>
      <c r="AI27" s="33"/>
      <c r="AJ27" s="33"/>
      <c r="AK27" s="33"/>
      <c r="AL27" s="33"/>
      <c r="AM27" s="33"/>
      <c r="AN27" s="517"/>
      <c r="AO27" s="33"/>
      <c r="AP27" s="33"/>
      <c r="AQ27" s="33"/>
      <c r="AR27" s="33"/>
      <c r="AS27" s="34"/>
      <c r="AT27" s="31"/>
    </row>
    <row r="28" spans="2:47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474">
        <v>20</v>
      </c>
      <c r="H28" s="548">
        <v>140</v>
      </c>
      <c r="I28" s="93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93">
        <v>94</v>
      </c>
      <c r="Q28" s="93">
        <v>15</v>
      </c>
      <c r="R28" s="93">
        <v>3</v>
      </c>
      <c r="S28" s="93">
        <v>6</v>
      </c>
      <c r="T28" s="62">
        <v>120</v>
      </c>
      <c r="U28" s="62">
        <v>3</v>
      </c>
      <c r="V28" s="62">
        <v>6</v>
      </c>
      <c r="W28" s="93" t="s">
        <v>112</v>
      </c>
      <c r="X28" s="93" t="s">
        <v>113</v>
      </c>
      <c r="Y28" s="74">
        <f t="shared" ref="Y28:Y29" si="9">AC28+AE28+AG28</f>
        <v>3</v>
      </c>
      <c r="Z28" s="75">
        <f t="shared" ref="Z28:Z29" si="10">AD28+AF28+AH28</f>
        <v>6</v>
      </c>
      <c r="AA28" s="76"/>
      <c r="AB28" s="215"/>
      <c r="AC28" s="78">
        <v>1.5</v>
      </c>
      <c r="AD28" s="79">
        <v>4</v>
      </c>
      <c r="AE28" s="78">
        <v>0.75</v>
      </c>
      <c r="AF28" s="79">
        <v>1</v>
      </c>
      <c r="AG28" s="78">
        <v>0.75</v>
      </c>
      <c r="AH28" s="79">
        <v>1</v>
      </c>
      <c r="AI28" s="33"/>
      <c r="AJ28" s="33"/>
      <c r="AK28" s="33"/>
      <c r="AL28" s="33"/>
      <c r="AM28" s="33"/>
      <c r="AN28" s="517"/>
      <c r="AO28" s="33"/>
      <c r="AP28" s="33"/>
      <c r="AQ28" s="33"/>
      <c r="AR28" s="33"/>
      <c r="AS28" s="34"/>
      <c r="AT28" s="31"/>
    </row>
    <row r="29" spans="2:47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474">
        <v>20</v>
      </c>
      <c r="H29" s="548">
        <v>160</v>
      </c>
      <c r="I29" s="93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93">
        <v>107</v>
      </c>
      <c r="Q29" s="93">
        <v>21</v>
      </c>
      <c r="R29" s="93">
        <v>3</v>
      </c>
      <c r="S29" s="93">
        <v>6</v>
      </c>
      <c r="T29" s="62">
        <v>120</v>
      </c>
      <c r="U29" s="62">
        <v>3</v>
      </c>
      <c r="V29" s="62">
        <v>6</v>
      </c>
      <c r="W29" s="93" t="s">
        <v>112</v>
      </c>
      <c r="X29" s="93" t="s">
        <v>113</v>
      </c>
      <c r="Y29" s="74">
        <f t="shared" si="9"/>
        <v>3</v>
      </c>
      <c r="Z29" s="75">
        <f t="shared" si="10"/>
        <v>6</v>
      </c>
      <c r="AA29" s="76"/>
      <c r="AB29" s="77"/>
      <c r="AC29" s="78">
        <v>1.5</v>
      </c>
      <c r="AD29" s="79">
        <v>4</v>
      </c>
      <c r="AE29" s="78">
        <v>0.75</v>
      </c>
      <c r="AF29" s="79">
        <v>1</v>
      </c>
      <c r="AG29" s="78">
        <v>0.75</v>
      </c>
      <c r="AH29" s="79">
        <v>1</v>
      </c>
      <c r="AI29" s="33"/>
      <c r="AJ29" s="33"/>
      <c r="AK29" s="33"/>
      <c r="AL29" s="33"/>
      <c r="AM29" s="33"/>
      <c r="AN29" s="517"/>
      <c r="AO29" s="33"/>
      <c r="AP29" s="33"/>
      <c r="AQ29" s="33"/>
      <c r="AR29" s="33"/>
      <c r="AS29" s="34"/>
      <c r="AT29" s="31"/>
    </row>
    <row r="30" spans="2:47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474">
        <v>20</v>
      </c>
      <c r="H30" s="549">
        <v>100</v>
      </c>
      <c r="I30" s="143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143">
        <v>72</v>
      </c>
      <c r="Q30" s="143">
        <v>11</v>
      </c>
      <c r="R30" s="143">
        <v>2</v>
      </c>
      <c r="S30" s="143">
        <v>5</v>
      </c>
      <c r="T30" s="70">
        <v>120</v>
      </c>
      <c r="U30" s="70">
        <v>2</v>
      </c>
      <c r="V30" s="70">
        <v>6</v>
      </c>
      <c r="W30" s="143" t="s">
        <v>114</v>
      </c>
      <c r="X30" s="143" t="s">
        <v>115</v>
      </c>
      <c r="Y30" s="80"/>
      <c r="Z30" s="81"/>
      <c r="AA30" s="82">
        <v>2</v>
      </c>
      <c r="AB30" s="83">
        <v>6</v>
      </c>
      <c r="AC30" s="80"/>
      <c r="AD30" s="81"/>
      <c r="AE30" s="80"/>
      <c r="AF30" s="81"/>
      <c r="AG30" s="80"/>
      <c r="AH30" s="81"/>
      <c r="AI30" s="33"/>
      <c r="AJ30" s="33"/>
      <c r="AK30" s="33"/>
      <c r="AL30" s="33"/>
      <c r="AM30" s="33"/>
      <c r="AN30" s="517"/>
      <c r="AO30" s="33"/>
      <c r="AP30" s="33"/>
      <c r="AQ30" s="33"/>
      <c r="AR30" s="33"/>
      <c r="AS30" s="34"/>
      <c r="AT30" s="31"/>
    </row>
    <row r="31" spans="2:47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474">
        <v>20</v>
      </c>
      <c r="H31" s="549">
        <v>100</v>
      </c>
      <c r="I31" s="143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143">
        <v>93</v>
      </c>
      <c r="Q31" s="143">
        <v>3</v>
      </c>
      <c r="R31" s="143"/>
      <c r="S31" s="143"/>
      <c r="T31" s="70">
        <v>120</v>
      </c>
      <c r="U31" s="70">
        <v>2</v>
      </c>
      <c r="V31" s="70">
        <v>6</v>
      </c>
      <c r="W31" s="143" t="s">
        <v>114</v>
      </c>
      <c r="X31" s="143" t="s">
        <v>115</v>
      </c>
      <c r="Y31" s="80"/>
      <c r="Z31" s="81"/>
      <c r="AA31" s="82">
        <v>2</v>
      </c>
      <c r="AB31" s="83">
        <v>6</v>
      </c>
      <c r="AC31" s="80"/>
      <c r="AD31" s="81"/>
      <c r="AE31" s="80"/>
      <c r="AF31" s="81"/>
      <c r="AG31" s="80"/>
      <c r="AH31" s="81"/>
      <c r="AI31" s="33"/>
      <c r="AJ31" s="33"/>
      <c r="AK31" s="33"/>
      <c r="AL31" s="33"/>
      <c r="AM31" s="33"/>
      <c r="AN31" s="517"/>
      <c r="AO31" s="33"/>
      <c r="AP31" s="33"/>
      <c r="AQ31" s="33"/>
      <c r="AR31" s="33"/>
      <c r="AS31" s="34"/>
      <c r="AT31" s="31"/>
    </row>
    <row r="32" spans="2:47" ht="15.95" customHeight="1" x14ac:dyDescent="0.2">
      <c r="B32" s="290"/>
      <c r="C32" s="52"/>
      <c r="D32" s="53"/>
      <c r="E32" s="196"/>
      <c r="F32" s="196"/>
      <c r="G32" s="162"/>
      <c r="H32" s="53"/>
      <c r="I32" s="433"/>
      <c r="J32" s="433"/>
      <c r="K32" s="433"/>
      <c r="L32" s="433"/>
      <c r="M32" s="53"/>
      <c r="N32" s="53"/>
      <c r="O32" s="53"/>
      <c r="P32" s="433"/>
      <c r="Q32" s="433"/>
      <c r="R32" s="433"/>
      <c r="S32" s="433"/>
      <c r="T32" s="447"/>
      <c r="U32" s="447"/>
      <c r="V32" s="447"/>
      <c r="W32" s="304"/>
      <c r="X32" s="304"/>
      <c r="Y32" s="54"/>
      <c r="Z32" s="54"/>
      <c r="AA32" s="53"/>
      <c r="AB32" s="53"/>
      <c r="AC32" s="53"/>
      <c r="AD32" s="53"/>
      <c r="AE32" s="53"/>
      <c r="AF32" s="283"/>
      <c r="AG32" s="283"/>
      <c r="AH32" s="319"/>
      <c r="AI32" s="19"/>
      <c r="AJ32" s="19"/>
      <c r="AK32" s="19"/>
      <c r="AL32" s="19"/>
      <c r="AM32" s="19"/>
      <c r="AN32" s="517"/>
      <c r="AO32" s="19"/>
      <c r="AP32" s="19"/>
      <c r="AQ32" s="19"/>
      <c r="AR32" s="19"/>
      <c r="AS32" s="27"/>
      <c r="AT32" s="22"/>
      <c r="AU32"/>
    </row>
    <row r="33" spans="2:47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140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140">
        <v>217</v>
      </c>
      <c r="Q33" s="140">
        <v>37</v>
      </c>
      <c r="R33" s="239">
        <v>6</v>
      </c>
      <c r="S33" s="140">
        <v>14</v>
      </c>
      <c r="T33" s="48">
        <f t="shared" ref="T33:T38" si="11">V33*G33</f>
        <v>221</v>
      </c>
      <c r="U33" s="48">
        <v>5</v>
      </c>
      <c r="V33" s="286">
        <v>13</v>
      </c>
      <c r="W33" s="139" t="s">
        <v>313</v>
      </c>
      <c r="X33" s="139" t="s">
        <v>314</v>
      </c>
      <c r="Y33" s="48">
        <v>5</v>
      </c>
      <c r="Z33" s="472">
        <v>13</v>
      </c>
      <c r="AA33" s="409">
        <v>2.2999999999999998</v>
      </c>
      <c r="AB33" s="472">
        <v>6</v>
      </c>
      <c r="AC33" s="409">
        <v>1.5</v>
      </c>
      <c r="AD33" s="472">
        <v>3</v>
      </c>
      <c r="AE33" s="409">
        <v>0.6</v>
      </c>
      <c r="AF33" s="472">
        <v>2</v>
      </c>
      <c r="AG33" s="409">
        <v>0.6</v>
      </c>
      <c r="AH33" s="51">
        <v>2</v>
      </c>
      <c r="AI33" s="17"/>
      <c r="AJ33" s="17"/>
      <c r="AK33" s="17"/>
      <c r="AL33" s="17"/>
      <c r="AM33" s="17"/>
      <c r="AN33" s="517"/>
      <c r="AO33" s="17"/>
      <c r="AP33" s="17"/>
      <c r="AQ33" s="17"/>
      <c r="AR33" s="17"/>
      <c r="AS33" s="27"/>
      <c r="AT33" s="22"/>
      <c r="AU33"/>
    </row>
    <row r="34" spans="2:47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50">
        <v>144</v>
      </c>
      <c r="I34" s="434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34">
        <v>95</v>
      </c>
      <c r="Q34" s="434">
        <v>20</v>
      </c>
      <c r="R34" s="434">
        <v>3</v>
      </c>
      <c r="S34" s="434">
        <v>10</v>
      </c>
      <c r="T34" s="112">
        <f t="shared" si="11"/>
        <v>120</v>
      </c>
      <c r="U34" s="112">
        <v>3</v>
      </c>
      <c r="V34" s="112">
        <v>10</v>
      </c>
      <c r="W34" s="144" t="s">
        <v>109</v>
      </c>
      <c r="X34" s="144" t="s">
        <v>111</v>
      </c>
      <c r="Y34" s="112">
        <f t="shared" ref="Y34:Y35" si="12">AA34+AC34+AE34+AG34</f>
        <v>3</v>
      </c>
      <c r="Z34" s="113">
        <v>10</v>
      </c>
      <c r="AA34" s="84"/>
      <c r="AB34" s="85"/>
      <c r="AC34" s="110">
        <v>1.8</v>
      </c>
      <c r="AD34" s="157">
        <v>6</v>
      </c>
      <c r="AE34" s="110">
        <v>0.6</v>
      </c>
      <c r="AF34" s="111">
        <v>2</v>
      </c>
      <c r="AG34" s="110">
        <v>0.6</v>
      </c>
      <c r="AH34" s="111">
        <v>2</v>
      </c>
      <c r="AI34" s="17"/>
      <c r="AJ34" s="17"/>
      <c r="AK34" s="17"/>
      <c r="AL34" s="17"/>
      <c r="AM34" s="17"/>
      <c r="AN34" s="517"/>
      <c r="AO34" s="17"/>
      <c r="AP34" s="17"/>
      <c r="AQ34" s="17"/>
      <c r="AR34" s="17"/>
      <c r="AS34" s="27"/>
      <c r="AT34" s="22"/>
      <c r="AU34"/>
    </row>
    <row r="35" spans="2:47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50">
        <v>180</v>
      </c>
      <c r="I35" s="434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34">
        <v>141</v>
      </c>
      <c r="Q35" s="434">
        <v>20</v>
      </c>
      <c r="R35" s="434">
        <v>3</v>
      </c>
      <c r="S35" s="434">
        <v>10</v>
      </c>
      <c r="T35" s="112">
        <f t="shared" si="11"/>
        <v>150</v>
      </c>
      <c r="U35" s="112">
        <v>3</v>
      </c>
      <c r="V35" s="112">
        <v>10</v>
      </c>
      <c r="W35" s="144" t="s">
        <v>109</v>
      </c>
      <c r="X35" s="144" t="s">
        <v>111</v>
      </c>
      <c r="Y35" s="112">
        <f t="shared" si="12"/>
        <v>3</v>
      </c>
      <c r="Z35" s="113">
        <f t="shared" ref="Z35:Z36" si="13">AB35+AD35+AF35+AH35</f>
        <v>10</v>
      </c>
      <c r="AA35" s="84"/>
      <c r="AB35" s="85"/>
      <c r="AC35" s="110">
        <v>1.8</v>
      </c>
      <c r="AD35" s="111">
        <v>6</v>
      </c>
      <c r="AE35" s="110">
        <v>0.6</v>
      </c>
      <c r="AF35" s="111">
        <v>2</v>
      </c>
      <c r="AG35" s="110">
        <v>0.6</v>
      </c>
      <c r="AH35" s="111">
        <v>2</v>
      </c>
      <c r="AI35" s="17"/>
      <c r="AJ35" s="17"/>
      <c r="AK35" s="17"/>
      <c r="AL35" s="17"/>
      <c r="AM35" s="17"/>
      <c r="AN35" s="517"/>
      <c r="AO35" s="17"/>
      <c r="AP35" s="17"/>
      <c r="AQ35" s="17"/>
      <c r="AR35" s="17"/>
      <c r="AS35" s="27"/>
      <c r="AT35" s="22"/>
      <c r="AU35"/>
    </row>
    <row r="36" spans="2:47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50">
        <v>150</v>
      </c>
      <c r="I36" s="434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34">
        <f>117+12</f>
        <v>129</v>
      </c>
      <c r="Q36" s="434">
        <f>14+8</f>
        <v>22</v>
      </c>
      <c r="R36" s="434">
        <v>3</v>
      </c>
      <c r="S36" s="434">
        <v>8</v>
      </c>
      <c r="T36" s="112">
        <f t="shared" si="11"/>
        <v>135</v>
      </c>
      <c r="U36" s="112">
        <v>3</v>
      </c>
      <c r="V36" s="490">
        <v>9</v>
      </c>
      <c r="W36" s="144" t="s">
        <v>109</v>
      </c>
      <c r="X36" s="144" t="s">
        <v>111</v>
      </c>
      <c r="Y36" s="112">
        <f t="shared" ref="Y36:Y37" si="14">AA36+AC36+AE36+AG36</f>
        <v>3</v>
      </c>
      <c r="Z36" s="491">
        <f t="shared" si="13"/>
        <v>9</v>
      </c>
      <c r="AA36" s="68"/>
      <c r="AB36" s="69"/>
      <c r="AC36" s="216">
        <v>1.8</v>
      </c>
      <c r="AD36" s="491">
        <v>5</v>
      </c>
      <c r="AE36" s="216">
        <v>0.6</v>
      </c>
      <c r="AF36" s="217">
        <v>2</v>
      </c>
      <c r="AG36" s="216">
        <v>0.6</v>
      </c>
      <c r="AH36" s="217">
        <v>2</v>
      </c>
      <c r="AI36" s="17"/>
      <c r="AJ36" s="17"/>
      <c r="AK36" s="17"/>
      <c r="AL36" s="17"/>
      <c r="AM36" s="17"/>
      <c r="AN36" s="517"/>
      <c r="AO36" s="17"/>
      <c r="AP36" s="17"/>
      <c r="AQ36" s="17"/>
      <c r="AR36" s="17"/>
      <c r="AS36" s="27"/>
      <c r="AT36" s="22"/>
      <c r="AU36"/>
    </row>
    <row r="37" spans="2:47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50">
        <v>120</v>
      </c>
      <c r="I37" s="434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34">
        <v>72</v>
      </c>
      <c r="Q37" s="434">
        <v>4</v>
      </c>
      <c r="R37" s="434">
        <v>2</v>
      </c>
      <c r="S37" s="434">
        <v>4</v>
      </c>
      <c r="T37" s="112">
        <f t="shared" si="11"/>
        <v>90</v>
      </c>
      <c r="U37" s="112">
        <v>2</v>
      </c>
      <c r="V37" s="543">
        <v>3</v>
      </c>
      <c r="W37" s="144" t="s">
        <v>163</v>
      </c>
      <c r="X37" s="144" t="s">
        <v>111</v>
      </c>
      <c r="Y37" s="112">
        <f t="shared" si="14"/>
        <v>2</v>
      </c>
      <c r="Z37" s="544">
        <v>3</v>
      </c>
      <c r="AA37" s="68"/>
      <c r="AB37" s="69"/>
      <c r="AC37" s="144">
        <v>1</v>
      </c>
      <c r="AD37" s="157">
        <v>2</v>
      </c>
      <c r="AE37" s="144">
        <v>0.5</v>
      </c>
      <c r="AF37" s="157">
        <v>1</v>
      </c>
      <c r="AG37" s="144">
        <v>0.5</v>
      </c>
      <c r="AH37" s="157">
        <v>1</v>
      </c>
      <c r="AI37" s="229"/>
      <c r="AJ37" s="229"/>
      <c r="AK37" s="229"/>
      <c r="AL37" s="229"/>
      <c r="AM37" s="229"/>
      <c r="AN37" s="230"/>
      <c r="AO37" s="17"/>
      <c r="AP37" s="17"/>
      <c r="AQ37" s="17"/>
      <c r="AR37" s="17"/>
      <c r="AS37" s="27"/>
      <c r="AT37" s="22"/>
      <c r="AU37"/>
    </row>
    <row r="38" spans="2:47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549">
        <v>135</v>
      </c>
      <c r="I38" s="143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143">
        <v>138</v>
      </c>
      <c r="Q38" s="143">
        <v>35</v>
      </c>
      <c r="R38" s="143">
        <v>2</v>
      </c>
      <c r="S38" s="143">
        <v>8</v>
      </c>
      <c r="T38" s="70">
        <f t="shared" si="11"/>
        <v>150</v>
      </c>
      <c r="U38" s="70">
        <v>2</v>
      </c>
      <c r="V38" s="481">
        <v>10</v>
      </c>
      <c r="W38" s="142" t="s">
        <v>118</v>
      </c>
      <c r="X38" s="142" t="s">
        <v>119</v>
      </c>
      <c r="Y38" s="68"/>
      <c r="Z38" s="69"/>
      <c r="AA38" s="70">
        <v>2</v>
      </c>
      <c r="AB38" s="485">
        <v>10</v>
      </c>
      <c r="AC38" s="72"/>
      <c r="AD38" s="73"/>
      <c r="AE38" s="72"/>
      <c r="AF38" s="73"/>
      <c r="AG38" s="72"/>
      <c r="AH38" s="73"/>
      <c r="AI38" s="229"/>
      <c r="AJ38" s="229"/>
      <c r="AK38" s="231"/>
      <c r="AL38" s="231"/>
      <c r="AM38" s="230"/>
      <c r="AN38" s="230"/>
      <c r="AO38" s="17"/>
      <c r="AP38" s="17"/>
      <c r="AQ38" s="17"/>
      <c r="AR38" s="17"/>
      <c r="AS38" s="27"/>
      <c r="AT38" s="22"/>
      <c r="AU38"/>
    </row>
    <row r="39" spans="2:47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474">
        <v>20</v>
      </c>
      <c r="H39" s="549">
        <v>120</v>
      </c>
      <c r="I39" s="143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143">
        <v>105</v>
      </c>
      <c r="Q39" s="143">
        <v>10</v>
      </c>
      <c r="R39" s="143">
        <v>2</v>
      </c>
      <c r="S39" s="143">
        <v>6</v>
      </c>
      <c r="T39" s="70">
        <f>V39*20</f>
        <v>120</v>
      </c>
      <c r="U39" s="70">
        <v>2</v>
      </c>
      <c r="V39" s="70">
        <v>6</v>
      </c>
      <c r="W39" s="142" t="s">
        <v>118</v>
      </c>
      <c r="X39" s="142" t="s">
        <v>119</v>
      </c>
      <c r="Y39" s="68"/>
      <c r="Z39" s="69"/>
      <c r="AA39" s="70">
        <v>2</v>
      </c>
      <c r="AB39" s="71">
        <v>6</v>
      </c>
      <c r="AC39" s="72"/>
      <c r="AD39" s="73"/>
      <c r="AE39" s="72"/>
      <c r="AF39" s="73"/>
      <c r="AG39" s="72"/>
      <c r="AH39" s="73"/>
      <c r="AI39" s="17"/>
      <c r="AJ39" s="17"/>
      <c r="AK39" s="17"/>
      <c r="AL39" s="17"/>
      <c r="AM39" s="17"/>
      <c r="AN39" s="517"/>
      <c r="AO39" s="17"/>
      <c r="AP39" s="17"/>
      <c r="AQ39" s="17"/>
      <c r="AR39" s="17"/>
      <c r="AS39" s="27"/>
      <c r="AT39" s="22"/>
      <c r="AU39"/>
    </row>
    <row r="40" spans="2:47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474">
        <v>20</v>
      </c>
      <c r="H40" s="549">
        <v>120</v>
      </c>
      <c r="I40" s="143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143">
        <v>99</v>
      </c>
      <c r="Q40" s="143">
        <v>4</v>
      </c>
      <c r="R40" s="143">
        <v>2</v>
      </c>
      <c r="S40" s="143">
        <v>6</v>
      </c>
      <c r="T40" s="70">
        <f>V40*20</f>
        <v>120</v>
      </c>
      <c r="U40" s="70">
        <v>2</v>
      </c>
      <c r="V40" s="70">
        <v>6</v>
      </c>
      <c r="W40" s="142" t="s">
        <v>118</v>
      </c>
      <c r="X40" s="142" t="s">
        <v>119</v>
      </c>
      <c r="Y40" s="68"/>
      <c r="Z40" s="69"/>
      <c r="AA40" s="70">
        <v>2</v>
      </c>
      <c r="AB40" s="71">
        <v>6</v>
      </c>
      <c r="AC40" s="72"/>
      <c r="AD40" s="73"/>
      <c r="AE40" s="72"/>
      <c r="AF40" s="73"/>
      <c r="AG40" s="72"/>
      <c r="AH40" s="73"/>
      <c r="AI40" s="17"/>
      <c r="AJ40" s="17"/>
      <c r="AK40" s="17"/>
      <c r="AL40" s="17"/>
      <c r="AM40" s="17"/>
      <c r="AN40" s="517"/>
      <c r="AO40" s="17"/>
      <c r="AP40" s="17"/>
      <c r="AQ40" s="17"/>
      <c r="AR40" s="17"/>
      <c r="AS40" s="27"/>
      <c r="AT40" s="22"/>
      <c r="AU40"/>
    </row>
    <row r="41" spans="2:47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549">
        <v>120</v>
      </c>
      <c r="I41" s="143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143">
        <f>97+22</f>
        <v>119</v>
      </c>
      <c r="Q41" s="143">
        <v>1</v>
      </c>
      <c r="R41" s="143">
        <v>2</v>
      </c>
      <c r="S41" s="143">
        <v>9</v>
      </c>
      <c r="T41" s="70">
        <f>V41*G41</f>
        <v>120</v>
      </c>
      <c r="U41" s="70">
        <v>2</v>
      </c>
      <c r="V41" s="481">
        <v>10</v>
      </c>
      <c r="W41" s="142" t="s">
        <v>118</v>
      </c>
      <c r="X41" s="142" t="s">
        <v>119</v>
      </c>
      <c r="Y41" s="68"/>
      <c r="Z41" s="69"/>
      <c r="AA41" s="70">
        <v>2</v>
      </c>
      <c r="AB41" s="485">
        <v>10</v>
      </c>
      <c r="AC41" s="80"/>
      <c r="AD41" s="81"/>
      <c r="AE41" s="80"/>
      <c r="AF41" s="81"/>
      <c r="AG41" s="80"/>
      <c r="AH41" s="81"/>
      <c r="AI41" s="17"/>
      <c r="AJ41" s="17"/>
      <c r="AK41" s="17"/>
      <c r="AL41" s="17"/>
      <c r="AM41" s="17"/>
      <c r="AN41" s="517"/>
      <c r="AO41" s="17"/>
      <c r="AP41" s="17"/>
      <c r="AQ41" s="17"/>
      <c r="AR41" s="17"/>
      <c r="AS41" s="27"/>
      <c r="AT41" s="22"/>
      <c r="AU41"/>
    </row>
    <row r="42" spans="2:47" ht="15.95" customHeight="1" x14ac:dyDescent="0.2">
      <c r="B42" s="290"/>
      <c r="C42" s="52"/>
      <c r="D42" s="53"/>
      <c r="E42" s="196"/>
      <c r="F42" s="196"/>
      <c r="G42" s="162"/>
      <c r="H42" s="53"/>
      <c r="I42" s="433"/>
      <c r="J42" s="433"/>
      <c r="K42" s="433"/>
      <c r="L42" s="433"/>
      <c r="M42" s="53"/>
      <c r="N42" s="53"/>
      <c r="O42" s="53"/>
      <c r="P42" s="433"/>
      <c r="Q42" s="433"/>
      <c r="R42" s="433"/>
      <c r="S42" s="433"/>
      <c r="T42" s="447"/>
      <c r="U42" s="447"/>
      <c r="V42" s="447"/>
      <c r="W42" s="304"/>
      <c r="X42" s="304"/>
      <c r="Y42" s="54"/>
      <c r="Z42" s="54"/>
      <c r="AA42" s="53"/>
      <c r="AB42" s="53"/>
      <c r="AC42" s="53"/>
      <c r="AD42" s="53"/>
      <c r="AE42" s="53"/>
      <c r="AF42" s="53"/>
      <c r="AG42" s="53"/>
      <c r="AH42" s="319"/>
      <c r="AI42" s="17"/>
      <c r="AJ42" s="17"/>
      <c r="AK42" s="17"/>
      <c r="AL42" s="17"/>
      <c r="AM42" s="17"/>
      <c r="AN42" s="517"/>
      <c r="AO42" s="17"/>
      <c r="AP42" s="17"/>
      <c r="AQ42" s="17"/>
      <c r="AR42" s="17"/>
      <c r="AS42" s="27"/>
      <c r="AT42" s="22"/>
      <c r="AU42"/>
    </row>
    <row r="43" spans="2:47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4">
        <v>20</v>
      </c>
      <c r="H43" s="548">
        <v>240</v>
      </c>
      <c r="I43" s="93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93">
        <v>156</v>
      </c>
      <c r="Q43" s="93">
        <v>62</v>
      </c>
      <c r="R43" s="93">
        <v>4</v>
      </c>
      <c r="S43" s="93">
        <v>9</v>
      </c>
      <c r="T43" s="62">
        <v>180</v>
      </c>
      <c r="U43" s="62">
        <v>4</v>
      </c>
      <c r="V43" s="62">
        <v>9</v>
      </c>
      <c r="W43" s="93" t="s">
        <v>124</v>
      </c>
      <c r="X43" s="93" t="s">
        <v>126</v>
      </c>
      <c r="Y43" s="74">
        <f t="shared" ref="Y43:Z43" si="15">AC43+AE43+AG43</f>
        <v>4</v>
      </c>
      <c r="Z43" s="75">
        <f t="shared" si="15"/>
        <v>9</v>
      </c>
      <c r="AA43" s="80"/>
      <c r="AB43" s="81"/>
      <c r="AC43" s="93">
        <v>2</v>
      </c>
      <c r="AD43" s="94">
        <v>5</v>
      </c>
      <c r="AE43" s="93">
        <v>1</v>
      </c>
      <c r="AF43" s="94">
        <v>2</v>
      </c>
      <c r="AG43" s="93">
        <v>1</v>
      </c>
      <c r="AH43" s="94">
        <v>2</v>
      </c>
      <c r="AI43" s="14"/>
      <c r="AJ43" s="14"/>
      <c r="AK43" s="14"/>
      <c r="AL43" s="14"/>
      <c r="AM43" s="14"/>
      <c r="AN43" s="517"/>
      <c r="AO43" s="14"/>
      <c r="AP43" s="14"/>
      <c r="AQ43" s="14"/>
      <c r="AR43" s="14"/>
      <c r="AS43" s="38"/>
      <c r="AT43" s="21"/>
    </row>
    <row r="44" spans="2:47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474">
        <v>20</v>
      </c>
      <c r="H44" s="548">
        <v>200</v>
      </c>
      <c r="I44" s="93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93">
        <v>161</v>
      </c>
      <c r="Q44" s="93">
        <v>66</v>
      </c>
      <c r="R44" s="93">
        <v>3</v>
      </c>
      <c r="S44" s="93">
        <v>8</v>
      </c>
      <c r="T44" s="62">
        <v>160</v>
      </c>
      <c r="U44" s="62">
        <v>3</v>
      </c>
      <c r="V44" s="62">
        <v>8</v>
      </c>
      <c r="W44" s="93" t="s">
        <v>124</v>
      </c>
      <c r="X44" s="93" t="s">
        <v>125</v>
      </c>
      <c r="Y44" s="74">
        <f t="shared" ref="Y44" si="16">AC44+AE44+AG44</f>
        <v>3</v>
      </c>
      <c r="Z44" s="75">
        <f t="shared" ref="Z44" si="17">AD44+AF44+AH44</f>
        <v>8</v>
      </c>
      <c r="AA44" s="76"/>
      <c r="AB44" s="77"/>
      <c r="AC44" s="93">
        <v>1.5</v>
      </c>
      <c r="AD44" s="94">
        <v>4</v>
      </c>
      <c r="AE44" s="93">
        <v>0.75</v>
      </c>
      <c r="AF44" s="94">
        <v>2</v>
      </c>
      <c r="AG44" s="93">
        <v>0.75</v>
      </c>
      <c r="AH44" s="94">
        <v>2</v>
      </c>
      <c r="AI44" s="19"/>
      <c r="AJ44" s="19"/>
      <c r="AK44" s="19"/>
      <c r="AL44" s="19"/>
      <c r="AM44" s="19"/>
      <c r="AN44" s="517"/>
      <c r="AO44" s="19"/>
      <c r="AP44" s="19"/>
      <c r="AQ44" s="19"/>
      <c r="AR44" s="19"/>
      <c r="AS44" s="27"/>
      <c r="AT44" s="22"/>
      <c r="AU44"/>
    </row>
    <row r="45" spans="2:47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474">
        <v>20</v>
      </c>
      <c r="H45" s="548">
        <v>160</v>
      </c>
      <c r="I45" s="93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93">
        <v>170</v>
      </c>
      <c r="Q45" s="93">
        <v>71</v>
      </c>
      <c r="R45" s="93">
        <v>3</v>
      </c>
      <c r="S45" s="93">
        <v>8</v>
      </c>
      <c r="T45" s="62">
        <v>160</v>
      </c>
      <c r="U45" s="62">
        <v>3</v>
      </c>
      <c r="V45" s="62">
        <v>8</v>
      </c>
      <c r="W45" s="93" t="s">
        <v>124</v>
      </c>
      <c r="X45" s="93" t="s">
        <v>125</v>
      </c>
      <c r="Y45" s="74">
        <f t="shared" ref="Y45" si="18">AC45+AE45+AG45</f>
        <v>3</v>
      </c>
      <c r="Z45" s="75">
        <f t="shared" ref="Z45" si="19">AD45+AF45+AH45</f>
        <v>8</v>
      </c>
      <c r="AA45" s="76"/>
      <c r="AB45" s="77"/>
      <c r="AC45" s="93">
        <v>1.5</v>
      </c>
      <c r="AD45" s="94">
        <v>4</v>
      </c>
      <c r="AE45" s="93">
        <v>0.75</v>
      </c>
      <c r="AF45" s="94">
        <v>2</v>
      </c>
      <c r="AG45" s="93">
        <v>0.75</v>
      </c>
      <c r="AH45" s="94">
        <v>2</v>
      </c>
      <c r="AI45" s="19"/>
      <c r="AJ45" s="19"/>
      <c r="AK45" s="19"/>
      <c r="AL45" s="19"/>
      <c r="AM45" s="19"/>
      <c r="AN45" s="517"/>
      <c r="AO45" s="19"/>
      <c r="AP45" s="19"/>
      <c r="AQ45" s="19"/>
      <c r="AR45" s="19"/>
      <c r="AS45" s="27"/>
      <c r="AT45" s="22"/>
      <c r="AU45"/>
    </row>
    <row r="46" spans="2:47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87">
        <v>112</v>
      </c>
      <c r="I46" s="80">
        <v>88</v>
      </c>
      <c r="J46" s="80">
        <v>13</v>
      </c>
      <c r="K46" s="80">
        <v>2</v>
      </c>
      <c r="L46" s="80">
        <v>7</v>
      </c>
      <c r="M46" s="68">
        <v>96</v>
      </c>
      <c r="N46" s="68">
        <v>2</v>
      </c>
      <c r="O46" s="68">
        <v>8</v>
      </c>
      <c r="P46" s="80">
        <v>140</v>
      </c>
      <c r="Q46" s="80">
        <v>38</v>
      </c>
      <c r="R46" s="80">
        <v>2</v>
      </c>
      <c r="S46" s="80">
        <v>10</v>
      </c>
      <c r="T46" s="89">
        <v>132</v>
      </c>
      <c r="U46" s="89">
        <v>2</v>
      </c>
      <c r="V46" s="469">
        <v>11</v>
      </c>
      <c r="W46" s="80" t="s">
        <v>127</v>
      </c>
      <c r="X46" s="80" t="s">
        <v>128</v>
      </c>
      <c r="Y46" s="80"/>
      <c r="Z46" s="81"/>
      <c r="AA46" s="96">
        <v>2</v>
      </c>
      <c r="AB46" s="471">
        <v>11</v>
      </c>
      <c r="AC46" s="80"/>
      <c r="AD46" s="81"/>
      <c r="AE46" s="80"/>
      <c r="AF46" s="81"/>
      <c r="AG46" s="80"/>
      <c r="AH46" s="81"/>
      <c r="AI46" s="19"/>
      <c r="AJ46" s="19"/>
      <c r="AK46" s="19"/>
      <c r="AL46" s="19"/>
      <c r="AM46" s="19"/>
      <c r="AN46" s="517"/>
      <c r="AO46" s="19"/>
      <c r="AP46" s="19"/>
      <c r="AQ46" s="19"/>
      <c r="AR46" s="19"/>
      <c r="AS46" s="27"/>
      <c r="AT46" s="22"/>
      <c r="AU46"/>
    </row>
    <row r="47" spans="2:47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474">
        <v>20</v>
      </c>
      <c r="H47" s="87">
        <v>120</v>
      </c>
      <c r="I47" s="80">
        <v>87</v>
      </c>
      <c r="J47" s="80">
        <v>16</v>
      </c>
      <c r="K47" s="80">
        <v>2</v>
      </c>
      <c r="L47" s="80">
        <v>6</v>
      </c>
      <c r="M47" s="68">
        <v>100</v>
      </c>
      <c r="N47" s="68">
        <v>2</v>
      </c>
      <c r="O47" s="68">
        <v>5</v>
      </c>
      <c r="P47" s="80">
        <v>116</v>
      </c>
      <c r="Q47" s="80">
        <v>18</v>
      </c>
      <c r="R47" s="80">
        <v>2</v>
      </c>
      <c r="S47" s="80">
        <v>5</v>
      </c>
      <c r="T47" s="89">
        <v>120</v>
      </c>
      <c r="U47" s="89">
        <v>2</v>
      </c>
      <c r="V47" s="539">
        <v>6</v>
      </c>
      <c r="W47" s="80" t="s">
        <v>127</v>
      </c>
      <c r="X47" s="80" t="s">
        <v>128</v>
      </c>
      <c r="Y47" s="80"/>
      <c r="Z47" s="81"/>
      <c r="AA47" s="96">
        <v>2</v>
      </c>
      <c r="AB47" s="471">
        <v>6</v>
      </c>
      <c r="AC47" s="80"/>
      <c r="AD47" s="81"/>
      <c r="AE47" s="80"/>
      <c r="AF47" s="81"/>
      <c r="AG47" s="80"/>
      <c r="AH47" s="81"/>
      <c r="AI47" s="19"/>
      <c r="AJ47" s="19"/>
      <c r="AK47" s="19"/>
      <c r="AL47" s="19"/>
      <c r="AM47" s="19"/>
      <c r="AN47" s="517"/>
      <c r="AO47" s="19"/>
      <c r="AP47" s="19"/>
      <c r="AQ47" s="19"/>
      <c r="AR47" s="19"/>
      <c r="AS47" s="27"/>
      <c r="AT47" s="22"/>
      <c r="AU47"/>
    </row>
    <row r="48" spans="2:47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474">
        <v>20</v>
      </c>
      <c r="H48" s="87">
        <v>120</v>
      </c>
      <c r="I48" s="80">
        <v>89</v>
      </c>
      <c r="J48" s="80">
        <v>9</v>
      </c>
      <c r="K48" s="80">
        <v>2</v>
      </c>
      <c r="L48" s="80">
        <v>6</v>
      </c>
      <c r="M48" s="68">
        <v>100</v>
      </c>
      <c r="N48" s="68">
        <v>2</v>
      </c>
      <c r="O48" s="68">
        <v>5</v>
      </c>
      <c r="P48" s="80">
        <v>120</v>
      </c>
      <c r="Q48" s="80">
        <v>20</v>
      </c>
      <c r="R48" s="80">
        <v>2</v>
      </c>
      <c r="S48" s="80">
        <v>5</v>
      </c>
      <c r="T48" s="89">
        <v>120</v>
      </c>
      <c r="U48" s="89">
        <v>2</v>
      </c>
      <c r="V48" s="539">
        <v>6</v>
      </c>
      <c r="W48" s="80" t="s">
        <v>127</v>
      </c>
      <c r="X48" s="80" t="s">
        <v>128</v>
      </c>
      <c r="Y48" s="80"/>
      <c r="Z48" s="81"/>
      <c r="AA48" s="96">
        <v>2</v>
      </c>
      <c r="AB48" s="471">
        <v>6</v>
      </c>
      <c r="AC48" s="80"/>
      <c r="AD48" s="81"/>
      <c r="AE48" s="80"/>
      <c r="AF48" s="81"/>
      <c r="AG48" s="80"/>
      <c r="AH48" s="81"/>
      <c r="AI48" s="19"/>
      <c r="AJ48" s="19"/>
      <c r="AK48" s="19"/>
      <c r="AL48" s="19"/>
      <c r="AM48" s="19"/>
      <c r="AN48" s="517"/>
      <c r="AO48" s="19"/>
      <c r="AP48" s="19"/>
      <c r="AQ48" s="19"/>
      <c r="AR48" s="19"/>
      <c r="AS48" s="27"/>
      <c r="AT48" s="22"/>
      <c r="AU48"/>
    </row>
    <row r="49" spans="2:47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474">
        <v>20</v>
      </c>
      <c r="H49" s="87">
        <v>100</v>
      </c>
      <c r="I49" s="80">
        <v>76</v>
      </c>
      <c r="J49" s="80">
        <v>1</v>
      </c>
      <c r="K49" s="80">
        <v>2</v>
      </c>
      <c r="L49" s="80">
        <v>5</v>
      </c>
      <c r="M49" s="68">
        <v>100</v>
      </c>
      <c r="N49" s="68">
        <v>2</v>
      </c>
      <c r="O49" s="68">
        <v>5</v>
      </c>
      <c r="P49" s="80">
        <v>102</v>
      </c>
      <c r="Q49" s="80">
        <v>2</v>
      </c>
      <c r="R49" s="80">
        <v>2</v>
      </c>
      <c r="S49" s="80">
        <v>5</v>
      </c>
      <c r="T49" s="89">
        <v>100</v>
      </c>
      <c r="U49" s="89">
        <v>2</v>
      </c>
      <c r="V49" s="89">
        <v>5</v>
      </c>
      <c r="W49" s="80" t="s">
        <v>127</v>
      </c>
      <c r="X49" s="80" t="s">
        <v>128</v>
      </c>
      <c r="Y49" s="80"/>
      <c r="Z49" s="81"/>
      <c r="AA49" s="96">
        <v>2</v>
      </c>
      <c r="AB49" s="97">
        <v>5</v>
      </c>
      <c r="AC49" s="80"/>
      <c r="AD49" s="81"/>
      <c r="AE49" s="80"/>
      <c r="AF49" s="81"/>
      <c r="AG49" s="80"/>
      <c r="AH49" s="81"/>
      <c r="AI49" s="19"/>
      <c r="AJ49" s="19"/>
      <c r="AK49" s="19"/>
      <c r="AL49" s="19"/>
      <c r="AM49" s="19"/>
      <c r="AN49" s="517"/>
      <c r="AO49" s="19"/>
      <c r="AP49" s="19"/>
      <c r="AQ49" s="19"/>
      <c r="AR49" s="19"/>
      <c r="AS49" s="27"/>
      <c r="AT49" s="22"/>
      <c r="AU49"/>
    </row>
    <row r="50" spans="2:47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87">
        <v>90</v>
      </c>
      <c r="I50" s="80">
        <v>62</v>
      </c>
      <c r="J50" s="80">
        <v>0</v>
      </c>
      <c r="K50" s="80">
        <v>2</v>
      </c>
      <c r="L50" s="80">
        <v>3</v>
      </c>
      <c r="M50" s="68">
        <v>90</v>
      </c>
      <c r="N50" s="68">
        <v>2</v>
      </c>
      <c r="O50" s="68">
        <v>3</v>
      </c>
      <c r="P50" s="80">
        <v>78</v>
      </c>
      <c r="Q50" s="80">
        <v>1</v>
      </c>
      <c r="R50" s="80">
        <v>2</v>
      </c>
      <c r="S50" s="80">
        <v>3</v>
      </c>
      <c r="T50" s="89">
        <v>90</v>
      </c>
      <c r="U50" s="89">
        <v>2</v>
      </c>
      <c r="V50" s="89">
        <v>3</v>
      </c>
      <c r="W50" s="80" t="s">
        <v>127</v>
      </c>
      <c r="X50" s="80" t="s">
        <v>128</v>
      </c>
      <c r="Y50" s="80"/>
      <c r="Z50" s="81"/>
      <c r="AA50" s="96">
        <v>2</v>
      </c>
      <c r="AB50" s="97">
        <v>3</v>
      </c>
      <c r="AC50" s="154"/>
      <c r="AD50" s="155"/>
      <c r="AE50" s="154"/>
      <c r="AF50" s="155"/>
      <c r="AG50" s="154"/>
      <c r="AH50" s="155"/>
      <c r="AI50" s="19"/>
      <c r="AJ50" s="19"/>
      <c r="AK50" s="19"/>
      <c r="AL50" s="19"/>
      <c r="AM50" s="19"/>
      <c r="AN50" s="517"/>
      <c r="AO50" s="19"/>
      <c r="AP50" s="19"/>
      <c r="AQ50" s="19"/>
      <c r="AR50" s="19"/>
      <c r="AS50" s="27"/>
      <c r="AT50" s="22"/>
      <c r="AU50"/>
    </row>
    <row r="51" spans="2:47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474">
        <v>20</v>
      </c>
      <c r="H51" s="87">
        <v>120</v>
      </c>
      <c r="I51" s="80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80">
        <v>77</v>
      </c>
      <c r="Q51" s="80">
        <v>22</v>
      </c>
      <c r="R51" s="80">
        <v>2</v>
      </c>
      <c r="S51" s="80">
        <v>5</v>
      </c>
      <c r="T51" s="89">
        <v>100</v>
      </c>
      <c r="U51" s="89">
        <v>2</v>
      </c>
      <c r="V51" s="89">
        <v>5</v>
      </c>
      <c r="W51" s="80" t="s">
        <v>129</v>
      </c>
      <c r="X51" s="80"/>
      <c r="Y51" s="80"/>
      <c r="Z51" s="81"/>
      <c r="AA51" s="80"/>
      <c r="AB51" s="81"/>
      <c r="AC51" s="96">
        <v>2</v>
      </c>
      <c r="AD51" s="97">
        <v>5</v>
      </c>
      <c r="AE51" s="80"/>
      <c r="AF51" s="81"/>
      <c r="AG51" s="80"/>
      <c r="AH51" s="81"/>
      <c r="AI51" s="19"/>
      <c r="AJ51" s="19"/>
      <c r="AK51" s="19"/>
      <c r="AL51" s="19"/>
      <c r="AM51" s="19"/>
      <c r="AN51" s="517"/>
      <c r="AO51" s="19"/>
      <c r="AP51" s="19"/>
      <c r="AQ51" s="19"/>
      <c r="AR51" s="19"/>
      <c r="AS51" s="27"/>
      <c r="AT51" s="22"/>
      <c r="AU51"/>
    </row>
    <row r="52" spans="2:47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80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80">
        <v>99</v>
      </c>
      <c r="Q52" s="80">
        <v>36</v>
      </c>
      <c r="R52" s="80">
        <v>2</v>
      </c>
      <c r="S52" s="80">
        <v>7</v>
      </c>
      <c r="T52" s="89">
        <v>105</v>
      </c>
      <c r="U52" s="89">
        <v>2</v>
      </c>
      <c r="V52" s="89">
        <v>7</v>
      </c>
      <c r="W52" s="80" t="s">
        <v>129</v>
      </c>
      <c r="X52" s="80"/>
      <c r="Y52" s="80"/>
      <c r="Z52" s="81"/>
      <c r="AA52" s="80"/>
      <c r="AB52" s="81"/>
      <c r="AC52" s="96">
        <v>2</v>
      </c>
      <c r="AD52" s="97">
        <v>7</v>
      </c>
      <c r="AE52" s="80"/>
      <c r="AF52" s="81"/>
      <c r="AG52" s="80"/>
      <c r="AH52" s="81"/>
      <c r="AI52" s="19"/>
      <c r="AJ52" s="19"/>
      <c r="AK52" s="19"/>
      <c r="AL52" s="19"/>
      <c r="AM52" s="19"/>
      <c r="AN52" s="517"/>
      <c r="AO52" s="19"/>
      <c r="AP52" s="19"/>
      <c r="AQ52" s="19"/>
      <c r="AR52" s="19"/>
      <c r="AS52" s="27"/>
      <c r="AT52" s="22"/>
      <c r="AU52"/>
    </row>
    <row r="53" spans="2:47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80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80">
        <v>27</v>
      </c>
      <c r="Q53" s="80">
        <v>9</v>
      </c>
      <c r="R53" s="80">
        <v>1</v>
      </c>
      <c r="S53" s="80">
        <v>3</v>
      </c>
      <c r="T53" s="89">
        <v>27</v>
      </c>
      <c r="U53" s="89">
        <v>1</v>
      </c>
      <c r="V53" s="89">
        <v>3</v>
      </c>
      <c r="W53" s="80"/>
      <c r="X53" s="80" t="s">
        <v>130</v>
      </c>
      <c r="Y53" s="80"/>
      <c r="Z53" s="81"/>
      <c r="AA53" s="80"/>
      <c r="AB53" s="81"/>
      <c r="AC53" s="80"/>
      <c r="AD53" s="81"/>
      <c r="AE53" s="96">
        <v>1</v>
      </c>
      <c r="AF53" s="97">
        <v>3</v>
      </c>
      <c r="AG53" s="80"/>
      <c r="AH53" s="81"/>
      <c r="AI53" s="19"/>
      <c r="AJ53" s="19"/>
      <c r="AK53" s="19"/>
      <c r="AL53" s="19"/>
      <c r="AM53" s="19"/>
      <c r="AN53" s="517"/>
      <c r="AO53" s="19"/>
      <c r="AP53" s="19"/>
      <c r="AQ53" s="19"/>
      <c r="AR53" s="19"/>
      <c r="AS53" s="27"/>
      <c r="AT53" s="22"/>
      <c r="AU53"/>
    </row>
    <row r="54" spans="2:47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80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80">
        <v>21</v>
      </c>
      <c r="Q54" s="80">
        <v>8</v>
      </c>
      <c r="R54" s="80">
        <v>1</v>
      </c>
      <c r="S54" s="80">
        <v>3</v>
      </c>
      <c r="T54" s="89">
        <v>45</v>
      </c>
      <c r="U54" s="89">
        <v>1</v>
      </c>
      <c r="V54" s="89">
        <v>3</v>
      </c>
      <c r="W54" s="80"/>
      <c r="X54" s="80" t="s">
        <v>130</v>
      </c>
      <c r="Y54" s="80"/>
      <c r="Z54" s="81"/>
      <c r="AA54" s="80"/>
      <c r="AB54" s="81"/>
      <c r="AC54" s="80"/>
      <c r="AD54" s="81"/>
      <c r="AE54" s="96">
        <v>1</v>
      </c>
      <c r="AF54" s="97">
        <v>3</v>
      </c>
      <c r="AG54" s="80"/>
      <c r="AH54" s="81"/>
      <c r="AI54" s="19"/>
      <c r="AJ54" s="19"/>
      <c r="AK54" s="19"/>
      <c r="AL54" s="19"/>
      <c r="AM54" s="19"/>
      <c r="AN54" s="517"/>
      <c r="AO54" s="19"/>
      <c r="AP54" s="19"/>
      <c r="AQ54" s="19"/>
      <c r="AR54" s="19"/>
      <c r="AS54" s="27"/>
      <c r="AT54" s="22"/>
      <c r="AU54"/>
    </row>
    <row r="55" spans="2:47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80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80">
        <v>46</v>
      </c>
      <c r="Q55" s="80">
        <v>6</v>
      </c>
      <c r="R55" s="80">
        <v>1</v>
      </c>
      <c r="S55" s="80">
        <v>6</v>
      </c>
      <c r="T55" s="89">
        <v>54</v>
      </c>
      <c r="U55" s="89">
        <v>1</v>
      </c>
      <c r="V55" s="89">
        <v>6</v>
      </c>
      <c r="W55" s="80"/>
      <c r="X55" s="80" t="s">
        <v>131</v>
      </c>
      <c r="Y55" s="80"/>
      <c r="Z55" s="81"/>
      <c r="AA55" s="80"/>
      <c r="AB55" s="81"/>
      <c r="AC55" s="80"/>
      <c r="AD55" s="81"/>
      <c r="AE55" s="80"/>
      <c r="AF55" s="81"/>
      <c r="AG55" s="96">
        <v>1</v>
      </c>
      <c r="AH55" s="97">
        <v>6</v>
      </c>
      <c r="AI55" s="19"/>
      <c r="AJ55" s="19"/>
      <c r="AK55" s="19"/>
      <c r="AL55" s="19"/>
      <c r="AM55" s="19"/>
      <c r="AN55" s="517"/>
      <c r="AO55" s="19"/>
      <c r="AP55" s="19"/>
      <c r="AQ55" s="19"/>
      <c r="AR55" s="19"/>
      <c r="AS55" s="27"/>
      <c r="AT55" s="22"/>
      <c r="AU55"/>
    </row>
    <row r="56" spans="2:47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80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80">
        <v>39</v>
      </c>
      <c r="Q56" s="80">
        <v>1</v>
      </c>
      <c r="R56" s="80">
        <v>1</v>
      </c>
      <c r="S56" s="80">
        <v>3</v>
      </c>
      <c r="T56" s="89">
        <v>48</v>
      </c>
      <c r="U56" s="89">
        <v>1</v>
      </c>
      <c r="V56" s="89">
        <v>3</v>
      </c>
      <c r="W56" s="80"/>
      <c r="X56" s="80" t="s">
        <v>131</v>
      </c>
      <c r="Y56" s="80"/>
      <c r="Z56" s="81"/>
      <c r="AA56" s="80"/>
      <c r="AB56" s="81"/>
      <c r="AC56" s="80"/>
      <c r="AD56" s="81"/>
      <c r="AE56" s="80"/>
      <c r="AF56" s="81"/>
      <c r="AG56" s="96">
        <v>1</v>
      </c>
      <c r="AH56" s="97">
        <v>3</v>
      </c>
      <c r="AI56" s="19"/>
      <c r="AJ56" s="19"/>
      <c r="AK56" s="19"/>
      <c r="AL56" s="19"/>
      <c r="AM56" s="19"/>
      <c r="AN56" s="517"/>
      <c r="AO56" s="19"/>
      <c r="AP56" s="19"/>
      <c r="AQ56" s="19"/>
      <c r="AR56" s="19"/>
      <c r="AS56" s="27"/>
      <c r="AT56" s="22"/>
      <c r="AU56"/>
    </row>
    <row r="57" spans="2:47" ht="15.95" customHeight="1" x14ac:dyDescent="0.2">
      <c r="B57" s="290"/>
      <c r="C57" s="52"/>
      <c r="D57" s="53"/>
      <c r="E57" s="196"/>
      <c r="F57" s="196"/>
      <c r="G57" s="162"/>
      <c r="H57" s="53"/>
      <c r="I57" s="433"/>
      <c r="J57" s="433"/>
      <c r="K57" s="433"/>
      <c r="L57" s="433"/>
      <c r="M57" s="53"/>
      <c r="N57" s="53"/>
      <c r="O57" s="53"/>
      <c r="P57" s="433"/>
      <c r="Q57" s="433"/>
      <c r="R57" s="433"/>
      <c r="S57" s="433"/>
      <c r="T57" s="447"/>
      <c r="U57" s="447"/>
      <c r="V57" s="447"/>
      <c r="W57" s="304"/>
      <c r="X57" s="304"/>
      <c r="Y57" s="54"/>
      <c r="Z57" s="54"/>
      <c r="AA57" s="53"/>
      <c r="AB57" s="53"/>
      <c r="AC57" s="53"/>
      <c r="AD57" s="53"/>
      <c r="AE57" s="53"/>
      <c r="AF57" s="53"/>
      <c r="AG57" s="53"/>
      <c r="AH57" s="319"/>
      <c r="AI57" s="137"/>
      <c r="AJ57" s="19"/>
      <c r="AK57" s="19"/>
      <c r="AL57" s="19"/>
      <c r="AM57" s="19"/>
      <c r="AN57" s="517"/>
      <c r="AO57" s="19"/>
      <c r="AP57" s="19"/>
      <c r="AQ57" s="19"/>
      <c r="AR57" s="19"/>
      <c r="AS57" s="27"/>
      <c r="AT57" s="22"/>
      <c r="AU57"/>
    </row>
    <row r="58" spans="2:47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4">
        <v>20</v>
      </c>
      <c r="H58" s="180">
        <v>100</v>
      </c>
      <c r="I58" s="76">
        <v>76</v>
      </c>
      <c r="J58" s="76">
        <v>8</v>
      </c>
      <c r="K58" s="76">
        <v>2</v>
      </c>
      <c r="L58" s="76">
        <v>5</v>
      </c>
      <c r="M58" s="98">
        <v>90</v>
      </c>
      <c r="N58" s="98">
        <v>2</v>
      </c>
      <c r="O58" s="98">
        <v>5</v>
      </c>
      <c r="P58" s="76">
        <v>76</v>
      </c>
      <c r="Q58" s="76">
        <v>7</v>
      </c>
      <c r="R58" s="76">
        <v>2</v>
      </c>
      <c r="S58" s="76">
        <v>5</v>
      </c>
      <c r="T58" s="100">
        <v>90</v>
      </c>
      <c r="U58" s="100">
        <v>2</v>
      </c>
      <c r="V58" s="100">
        <v>5</v>
      </c>
      <c r="W58" s="98" t="s">
        <v>132</v>
      </c>
      <c r="X58" s="98" t="s">
        <v>133</v>
      </c>
      <c r="Y58" s="98"/>
      <c r="Z58" s="99"/>
      <c r="AA58" s="89">
        <v>2</v>
      </c>
      <c r="AB58" s="90">
        <v>5</v>
      </c>
      <c r="AC58" s="98"/>
      <c r="AD58" s="99"/>
      <c r="AE58" s="98"/>
      <c r="AF58" s="99"/>
      <c r="AG58" s="98"/>
      <c r="AH58" s="99"/>
      <c r="AI58" s="17"/>
      <c r="AJ58" s="17"/>
      <c r="AK58" s="17"/>
      <c r="AL58" s="17"/>
      <c r="AM58" s="17"/>
      <c r="AN58" s="517"/>
      <c r="AO58" s="17"/>
      <c r="AP58" s="17"/>
      <c r="AQ58" s="17"/>
      <c r="AR58" s="17"/>
      <c r="AS58" s="27"/>
      <c r="AT58" s="22"/>
      <c r="AU58"/>
    </row>
    <row r="59" spans="2:47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80">
        <v>105</v>
      </c>
      <c r="I59" s="76">
        <v>79</v>
      </c>
      <c r="J59" s="76">
        <v>7</v>
      </c>
      <c r="K59" s="76">
        <v>2</v>
      </c>
      <c r="L59" s="76">
        <v>7</v>
      </c>
      <c r="M59" s="98">
        <v>90</v>
      </c>
      <c r="N59" s="98">
        <v>2</v>
      </c>
      <c r="O59" s="98">
        <v>6</v>
      </c>
      <c r="P59" s="76">
        <v>76</v>
      </c>
      <c r="Q59" s="76">
        <v>8</v>
      </c>
      <c r="R59" s="76">
        <v>2</v>
      </c>
      <c r="S59" s="76">
        <v>6</v>
      </c>
      <c r="T59" s="100">
        <f>V59*G59</f>
        <v>90</v>
      </c>
      <c r="U59" s="100">
        <v>2</v>
      </c>
      <c r="V59" s="100">
        <v>6</v>
      </c>
      <c r="W59" s="98" t="s">
        <v>132</v>
      </c>
      <c r="X59" s="98" t="s">
        <v>133</v>
      </c>
      <c r="Y59" s="98"/>
      <c r="Z59" s="99"/>
      <c r="AA59" s="89">
        <v>2</v>
      </c>
      <c r="AB59" s="90">
        <v>6</v>
      </c>
      <c r="AC59" s="98"/>
      <c r="AD59" s="99"/>
      <c r="AE59" s="98"/>
      <c r="AF59" s="99"/>
      <c r="AG59" s="98"/>
      <c r="AH59" s="99"/>
      <c r="AI59" s="17"/>
      <c r="AJ59" s="17"/>
      <c r="AK59" s="17"/>
      <c r="AL59" s="17"/>
      <c r="AM59" s="17"/>
      <c r="AN59" s="517"/>
      <c r="AO59" s="17"/>
      <c r="AP59" s="17"/>
      <c r="AQ59" s="17"/>
      <c r="AR59" s="17"/>
      <c r="AS59" s="27"/>
      <c r="AT59" s="22"/>
      <c r="AU59"/>
    </row>
    <row r="60" spans="2:47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180">
        <v>100</v>
      </c>
      <c r="I60" s="76">
        <v>77</v>
      </c>
      <c r="J60" s="76">
        <v>0</v>
      </c>
      <c r="K60" s="76">
        <v>2</v>
      </c>
      <c r="L60" s="76">
        <v>5</v>
      </c>
      <c r="M60" s="98">
        <v>90</v>
      </c>
      <c r="N60" s="98">
        <v>2</v>
      </c>
      <c r="O60" s="98">
        <v>5</v>
      </c>
      <c r="P60" s="76">
        <v>70</v>
      </c>
      <c r="Q60" s="76">
        <v>5</v>
      </c>
      <c r="R60" s="76">
        <v>2</v>
      </c>
      <c r="S60" s="76">
        <v>5</v>
      </c>
      <c r="T60" s="100">
        <v>80</v>
      </c>
      <c r="U60" s="100">
        <v>2</v>
      </c>
      <c r="V60" s="100">
        <v>5</v>
      </c>
      <c r="W60" s="166" t="s">
        <v>132</v>
      </c>
      <c r="X60" s="166" t="s">
        <v>133</v>
      </c>
      <c r="Y60" s="98"/>
      <c r="Z60" s="99"/>
      <c r="AA60" s="164">
        <v>2</v>
      </c>
      <c r="AB60" s="165">
        <v>5</v>
      </c>
      <c r="AC60" s="98"/>
      <c r="AD60" s="99"/>
      <c r="AE60" s="98"/>
      <c r="AF60" s="99"/>
      <c r="AG60" s="98"/>
      <c r="AH60" s="99"/>
      <c r="AI60" s="17"/>
      <c r="AJ60" s="17"/>
      <c r="AK60" s="17"/>
      <c r="AL60" s="17"/>
      <c r="AM60" s="17"/>
      <c r="AN60" s="517"/>
      <c r="AO60" s="17"/>
      <c r="AP60" s="17"/>
      <c r="AQ60" s="17"/>
      <c r="AR60" s="17"/>
      <c r="AS60" s="27"/>
      <c r="AT60" s="22"/>
      <c r="AU60"/>
    </row>
    <row r="61" spans="2:47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474">
        <v>20</v>
      </c>
      <c r="H61" s="180">
        <v>120</v>
      </c>
      <c r="I61" s="76">
        <v>71</v>
      </c>
      <c r="J61" s="76">
        <v>0</v>
      </c>
      <c r="K61" s="76">
        <v>2</v>
      </c>
      <c r="L61" s="76">
        <v>6</v>
      </c>
      <c r="M61" s="98">
        <v>90</v>
      </c>
      <c r="N61" s="98">
        <v>2</v>
      </c>
      <c r="O61" s="98">
        <v>5</v>
      </c>
      <c r="P61" s="76">
        <v>65</v>
      </c>
      <c r="Q61" s="76">
        <v>0</v>
      </c>
      <c r="R61" s="76">
        <v>2</v>
      </c>
      <c r="S61" s="76">
        <v>5</v>
      </c>
      <c r="T61" s="100">
        <v>90</v>
      </c>
      <c r="U61" s="100">
        <v>2</v>
      </c>
      <c r="V61" s="100">
        <v>5</v>
      </c>
      <c r="W61" s="98" t="s">
        <v>132</v>
      </c>
      <c r="X61" s="98" t="s">
        <v>133</v>
      </c>
      <c r="Y61" s="98"/>
      <c r="Z61" s="99"/>
      <c r="AA61" s="89">
        <v>2</v>
      </c>
      <c r="AB61" s="90">
        <v>5</v>
      </c>
      <c r="AC61" s="98"/>
      <c r="AD61" s="99"/>
      <c r="AE61" s="98"/>
      <c r="AF61" s="99"/>
      <c r="AG61" s="98"/>
      <c r="AH61" s="99"/>
      <c r="AI61" s="17"/>
      <c r="AJ61" s="17"/>
      <c r="AK61" s="17"/>
      <c r="AL61" s="17"/>
      <c r="AM61" s="17"/>
      <c r="AN61" s="517"/>
      <c r="AO61" s="17"/>
      <c r="AP61" s="17"/>
      <c r="AQ61" s="17"/>
      <c r="AR61" s="17"/>
      <c r="AS61" s="27"/>
      <c r="AT61" s="22"/>
      <c r="AU61"/>
    </row>
    <row r="62" spans="2:47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474">
        <v>20</v>
      </c>
      <c r="H62" s="180">
        <v>120</v>
      </c>
      <c r="I62" s="76">
        <v>92</v>
      </c>
      <c r="J62" s="76">
        <v>9</v>
      </c>
      <c r="K62" s="76">
        <v>2</v>
      </c>
      <c r="L62" s="76">
        <v>6</v>
      </c>
      <c r="M62" s="98">
        <v>110</v>
      </c>
      <c r="N62" s="98">
        <v>2</v>
      </c>
      <c r="O62" s="98">
        <v>6</v>
      </c>
      <c r="P62" s="76">
        <v>72</v>
      </c>
      <c r="Q62" s="76">
        <v>2</v>
      </c>
      <c r="R62" s="76">
        <v>2</v>
      </c>
      <c r="S62" s="76">
        <v>5</v>
      </c>
      <c r="T62" s="100">
        <v>90</v>
      </c>
      <c r="U62" s="100">
        <v>2</v>
      </c>
      <c r="V62" s="515">
        <v>5</v>
      </c>
      <c r="W62" s="98" t="s">
        <v>132</v>
      </c>
      <c r="X62" s="98" t="s">
        <v>133</v>
      </c>
      <c r="Y62" s="98"/>
      <c r="Z62" s="99"/>
      <c r="AA62" s="89">
        <v>2</v>
      </c>
      <c r="AB62" s="541">
        <v>5</v>
      </c>
      <c r="AC62" s="98"/>
      <c r="AD62" s="99"/>
      <c r="AE62" s="98"/>
      <c r="AF62" s="99"/>
      <c r="AG62" s="98"/>
      <c r="AH62" s="99"/>
      <c r="AI62" s="17"/>
      <c r="AJ62" s="17"/>
      <c r="AK62" s="17"/>
      <c r="AL62" s="17"/>
      <c r="AM62" s="17"/>
      <c r="AN62" s="517"/>
      <c r="AO62" s="17"/>
      <c r="AP62" s="17"/>
      <c r="AQ62" s="17"/>
      <c r="AR62" s="17"/>
      <c r="AS62" s="27"/>
      <c r="AT62" s="22"/>
      <c r="AU62"/>
    </row>
    <row r="63" spans="2:47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474">
        <v>20</v>
      </c>
      <c r="H63" s="548">
        <v>120</v>
      </c>
      <c r="I63" s="93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93">
        <v>100</v>
      </c>
      <c r="Q63" s="93">
        <v>9</v>
      </c>
      <c r="R63" s="93">
        <v>2</v>
      </c>
      <c r="S63" s="93">
        <v>6</v>
      </c>
      <c r="T63" s="62">
        <f>V63*G63</f>
        <v>120</v>
      </c>
      <c r="U63" s="62">
        <v>2</v>
      </c>
      <c r="V63" s="62">
        <v>6</v>
      </c>
      <c r="W63" s="141" t="s">
        <v>274</v>
      </c>
      <c r="X63" s="141" t="s">
        <v>275</v>
      </c>
      <c r="Y63" s="62">
        <f>AC63+AE63+AG63</f>
        <v>2</v>
      </c>
      <c r="Z63" s="63">
        <f t="shared" ref="Z63" si="20">AB63+AD63+AF63+AH63</f>
        <v>6</v>
      </c>
      <c r="AA63" s="64"/>
      <c r="AB63" s="65"/>
      <c r="AC63" s="66">
        <v>1</v>
      </c>
      <c r="AD63" s="67">
        <v>4</v>
      </c>
      <c r="AE63" s="66">
        <v>0.5</v>
      </c>
      <c r="AF63" s="67">
        <v>1</v>
      </c>
      <c r="AG63" s="66">
        <v>0.5</v>
      </c>
      <c r="AH63" s="67">
        <v>1</v>
      </c>
      <c r="AI63" s="17"/>
      <c r="AJ63" s="17"/>
      <c r="AK63" s="17"/>
      <c r="AL63" s="17"/>
      <c r="AM63" s="17"/>
      <c r="AN63" s="517"/>
      <c r="AO63" s="17"/>
      <c r="AP63" s="17"/>
      <c r="AQ63" s="17"/>
      <c r="AR63" s="17"/>
      <c r="AS63" s="27"/>
      <c r="AT63" s="22"/>
      <c r="AU63"/>
    </row>
    <row r="64" spans="2:47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474">
        <v>20</v>
      </c>
      <c r="H64" s="180">
        <v>140</v>
      </c>
      <c r="I64" s="76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76">
        <v>129</v>
      </c>
      <c r="Q64" s="76">
        <v>71</v>
      </c>
      <c r="R64" s="76">
        <v>2</v>
      </c>
      <c r="S64" s="76">
        <v>7</v>
      </c>
      <c r="T64" s="100">
        <f>V64*G64</f>
        <v>140</v>
      </c>
      <c r="U64" s="100">
        <v>2</v>
      </c>
      <c r="V64" s="100">
        <v>7</v>
      </c>
      <c r="W64" s="98" t="s">
        <v>122</v>
      </c>
      <c r="X64" s="98" t="s">
        <v>123</v>
      </c>
      <c r="Y64" s="98"/>
      <c r="Z64" s="99"/>
      <c r="AA64" s="98"/>
      <c r="AB64" s="99"/>
      <c r="AC64" s="100">
        <v>2</v>
      </c>
      <c r="AD64" s="101">
        <v>7</v>
      </c>
      <c r="AE64" s="98"/>
      <c r="AF64" s="99"/>
      <c r="AG64" s="98"/>
      <c r="AH64" s="99"/>
      <c r="AI64" s="17"/>
      <c r="AJ64" s="17"/>
      <c r="AK64" s="17"/>
      <c r="AL64" s="17"/>
      <c r="AM64" s="17"/>
      <c r="AN64" s="517"/>
      <c r="AO64" s="17"/>
      <c r="AP64" s="17"/>
      <c r="AQ64" s="17"/>
      <c r="AR64" s="17"/>
      <c r="AS64" s="27"/>
      <c r="AT64" s="22"/>
      <c r="AU64"/>
    </row>
    <row r="65" spans="2:47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76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76">
        <v>92</v>
      </c>
      <c r="Q65" s="76">
        <v>20</v>
      </c>
      <c r="R65" s="76">
        <v>2</v>
      </c>
      <c r="S65" s="76">
        <v>8</v>
      </c>
      <c r="T65" s="100">
        <v>105</v>
      </c>
      <c r="U65" s="100">
        <v>2</v>
      </c>
      <c r="V65" s="515">
        <v>7</v>
      </c>
      <c r="W65" s="98" t="s">
        <v>122</v>
      </c>
      <c r="X65" s="98" t="s">
        <v>123</v>
      </c>
      <c r="Y65" s="98"/>
      <c r="Z65" s="99"/>
      <c r="AA65" s="98"/>
      <c r="AB65" s="99"/>
      <c r="AC65" s="100">
        <v>2</v>
      </c>
      <c r="AD65" s="540">
        <v>7</v>
      </c>
      <c r="AE65" s="98"/>
      <c r="AF65" s="99"/>
      <c r="AG65" s="98"/>
      <c r="AH65" s="99"/>
      <c r="AI65" s="17"/>
      <c r="AJ65" s="17"/>
      <c r="AK65" s="17"/>
      <c r="AL65" s="17"/>
      <c r="AM65" s="17"/>
      <c r="AN65" s="517"/>
      <c r="AO65" s="17"/>
      <c r="AP65" s="17"/>
      <c r="AQ65" s="17"/>
      <c r="AR65" s="17"/>
      <c r="AS65" s="27"/>
      <c r="AT65" s="22"/>
      <c r="AU65"/>
    </row>
    <row r="66" spans="2:47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474">
        <v>20</v>
      </c>
      <c r="H66" s="180">
        <v>100</v>
      </c>
      <c r="I66" s="76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76">
        <v>73</v>
      </c>
      <c r="Q66" s="76">
        <v>17</v>
      </c>
      <c r="R66" s="76">
        <v>2</v>
      </c>
      <c r="S66" s="76">
        <v>6</v>
      </c>
      <c r="T66" s="100">
        <v>100</v>
      </c>
      <c r="U66" s="100">
        <v>2</v>
      </c>
      <c r="V66" s="515">
        <v>5</v>
      </c>
      <c r="W66" s="98" t="s">
        <v>122</v>
      </c>
      <c r="X66" s="98" t="s">
        <v>123</v>
      </c>
      <c r="Y66" s="98"/>
      <c r="Z66" s="99"/>
      <c r="AA66" s="98"/>
      <c r="AB66" s="99"/>
      <c r="AC66" s="100">
        <v>2</v>
      </c>
      <c r="AD66" s="540">
        <v>5</v>
      </c>
      <c r="AE66" s="98"/>
      <c r="AF66" s="99"/>
      <c r="AG66" s="98"/>
      <c r="AH66" s="99"/>
      <c r="AI66" s="17"/>
      <c r="AJ66" s="17"/>
      <c r="AK66" s="17"/>
      <c r="AL66" s="17"/>
      <c r="AM66" s="17"/>
      <c r="AN66" s="517"/>
      <c r="AO66" s="17"/>
      <c r="AP66" s="17"/>
      <c r="AQ66" s="17"/>
      <c r="AR66" s="17"/>
      <c r="AS66" s="27"/>
      <c r="AT66" s="22"/>
      <c r="AU66"/>
    </row>
    <row r="67" spans="2:47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474">
        <v>20</v>
      </c>
      <c r="H67" s="180">
        <v>100</v>
      </c>
      <c r="I67" s="76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76">
        <v>121</v>
      </c>
      <c r="Q67" s="76">
        <v>39</v>
      </c>
      <c r="R67" s="76">
        <v>2</v>
      </c>
      <c r="S67" s="76">
        <v>7</v>
      </c>
      <c r="T67" s="100">
        <f t="shared" ref="T67:T75" si="21">V67*G67</f>
        <v>140</v>
      </c>
      <c r="U67" s="100">
        <v>2</v>
      </c>
      <c r="V67" s="100">
        <v>7</v>
      </c>
      <c r="W67" s="98" t="s">
        <v>122</v>
      </c>
      <c r="X67" s="98" t="s">
        <v>123</v>
      </c>
      <c r="Y67" s="98"/>
      <c r="Z67" s="99"/>
      <c r="AA67" s="98"/>
      <c r="AB67" s="99"/>
      <c r="AC67" s="100">
        <v>2</v>
      </c>
      <c r="AD67" s="101">
        <v>7</v>
      </c>
      <c r="AE67" s="98"/>
      <c r="AF67" s="99"/>
      <c r="AG67" s="98"/>
      <c r="AH67" s="99"/>
      <c r="AI67" s="17"/>
      <c r="AJ67" s="17"/>
      <c r="AK67" s="17"/>
      <c r="AL67" s="17"/>
      <c r="AM67" s="17"/>
      <c r="AN67" s="517"/>
      <c r="AO67" s="17"/>
      <c r="AP67" s="17"/>
      <c r="AQ67" s="17"/>
      <c r="AR67" s="17"/>
      <c r="AS67" s="27"/>
      <c r="AT67" s="22"/>
      <c r="AU67"/>
    </row>
    <row r="68" spans="2:47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76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76">
        <v>12</v>
      </c>
      <c r="Q68" s="76">
        <v>3</v>
      </c>
      <c r="R68" s="76">
        <v>1</v>
      </c>
      <c r="S68" s="76">
        <v>2</v>
      </c>
      <c r="T68" s="100">
        <f t="shared" si="21"/>
        <v>30</v>
      </c>
      <c r="U68" s="100">
        <v>1</v>
      </c>
      <c r="V68" s="100">
        <v>2</v>
      </c>
      <c r="W68" s="98"/>
      <c r="X68" s="98" t="s">
        <v>134</v>
      </c>
      <c r="Y68" s="98"/>
      <c r="Z68" s="99"/>
      <c r="AA68" s="98"/>
      <c r="AB68" s="99"/>
      <c r="AC68" s="98"/>
      <c r="AD68" s="99"/>
      <c r="AE68" s="100">
        <v>1</v>
      </c>
      <c r="AF68" s="101">
        <v>2</v>
      </c>
      <c r="AG68" s="98"/>
      <c r="AH68" s="99"/>
      <c r="AI68" s="17"/>
      <c r="AJ68" s="17"/>
      <c r="AK68" s="17"/>
      <c r="AL68" s="17"/>
      <c r="AM68" s="17"/>
      <c r="AN68" s="517"/>
      <c r="AO68" s="17"/>
      <c r="AP68" s="17"/>
      <c r="AQ68" s="17"/>
      <c r="AR68" s="17"/>
      <c r="AS68" s="27"/>
      <c r="AT68" s="22"/>
      <c r="AU68"/>
    </row>
    <row r="69" spans="2:47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76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76">
        <v>15</v>
      </c>
      <c r="Q69" s="76">
        <v>3</v>
      </c>
      <c r="R69" s="76">
        <v>1</v>
      </c>
      <c r="S69" s="76">
        <v>2</v>
      </c>
      <c r="T69" s="100">
        <f t="shared" si="21"/>
        <v>30</v>
      </c>
      <c r="U69" s="100">
        <v>1</v>
      </c>
      <c r="V69" s="100">
        <v>2</v>
      </c>
      <c r="W69" s="98"/>
      <c r="X69" s="98" t="s">
        <v>134</v>
      </c>
      <c r="Y69" s="98"/>
      <c r="Z69" s="99"/>
      <c r="AA69" s="98"/>
      <c r="AB69" s="99"/>
      <c r="AC69" s="98"/>
      <c r="AD69" s="99"/>
      <c r="AE69" s="100">
        <v>1</v>
      </c>
      <c r="AF69" s="101">
        <v>2</v>
      </c>
      <c r="AG69" s="98"/>
      <c r="AH69" s="99"/>
      <c r="AI69" s="17"/>
      <c r="AJ69" s="17"/>
      <c r="AK69" s="17"/>
      <c r="AL69" s="17"/>
      <c r="AM69" s="17"/>
      <c r="AN69" s="517"/>
      <c r="AO69" s="17"/>
      <c r="AP69" s="17"/>
      <c r="AQ69" s="17"/>
      <c r="AR69" s="17"/>
      <c r="AS69" s="27"/>
      <c r="AT69" s="22"/>
      <c r="AU69"/>
    </row>
    <row r="70" spans="2:47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76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76">
        <v>17</v>
      </c>
      <c r="Q70" s="76">
        <v>6</v>
      </c>
      <c r="R70" s="76">
        <v>1</v>
      </c>
      <c r="S70" s="76">
        <v>2</v>
      </c>
      <c r="T70" s="100">
        <f t="shared" si="21"/>
        <v>30</v>
      </c>
      <c r="U70" s="100">
        <v>1</v>
      </c>
      <c r="V70" s="100">
        <v>2</v>
      </c>
      <c r="W70" s="98"/>
      <c r="X70" s="98" t="s">
        <v>134</v>
      </c>
      <c r="Y70" s="98"/>
      <c r="Z70" s="99"/>
      <c r="AA70" s="98"/>
      <c r="AB70" s="99"/>
      <c r="AC70" s="98"/>
      <c r="AD70" s="99"/>
      <c r="AE70" s="100">
        <v>1</v>
      </c>
      <c r="AF70" s="101">
        <v>2</v>
      </c>
      <c r="AG70" s="98"/>
      <c r="AH70" s="99"/>
      <c r="AI70" s="17"/>
      <c r="AJ70" s="17"/>
      <c r="AK70" s="17"/>
      <c r="AL70" s="17"/>
      <c r="AM70" s="17"/>
      <c r="AN70" s="517"/>
      <c r="AO70" s="17"/>
      <c r="AP70" s="17"/>
      <c r="AQ70" s="17"/>
      <c r="AR70" s="17"/>
      <c r="AS70" s="27"/>
      <c r="AT70" s="22"/>
      <c r="AU70"/>
    </row>
    <row r="71" spans="2:47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76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76">
        <v>21</v>
      </c>
      <c r="Q71" s="76">
        <v>9</v>
      </c>
      <c r="R71" s="76">
        <v>1</v>
      </c>
      <c r="S71" s="76">
        <v>4</v>
      </c>
      <c r="T71" s="100">
        <f t="shared" si="21"/>
        <v>27</v>
      </c>
      <c r="U71" s="100">
        <v>1</v>
      </c>
      <c r="V71" s="515">
        <v>3</v>
      </c>
      <c r="W71" s="98"/>
      <c r="X71" s="98" t="s">
        <v>134</v>
      </c>
      <c r="Y71" s="98"/>
      <c r="Z71" s="99"/>
      <c r="AA71" s="98"/>
      <c r="AB71" s="99"/>
      <c r="AC71" s="98"/>
      <c r="AD71" s="99"/>
      <c r="AE71" s="100">
        <v>1</v>
      </c>
      <c r="AF71" s="540">
        <v>3</v>
      </c>
      <c r="AG71" s="98"/>
      <c r="AH71" s="99"/>
      <c r="AI71" s="17"/>
      <c r="AJ71" s="17"/>
      <c r="AK71" s="17"/>
      <c r="AL71" s="17"/>
      <c r="AM71" s="17"/>
      <c r="AN71" s="517"/>
      <c r="AO71" s="17"/>
      <c r="AP71" s="17"/>
      <c r="AQ71" s="17"/>
      <c r="AR71" s="17"/>
      <c r="AS71" s="27"/>
      <c r="AT71" s="22"/>
      <c r="AU71"/>
    </row>
    <row r="72" spans="2:47" ht="15.95" customHeight="1" x14ac:dyDescent="0.25">
      <c r="B72" s="289"/>
      <c r="C72" s="46"/>
      <c r="D72" s="46" t="s">
        <v>58</v>
      </c>
      <c r="E72" s="98">
        <v>1</v>
      </c>
      <c r="F72" s="98">
        <v>3</v>
      </c>
      <c r="G72" s="474">
        <v>20</v>
      </c>
      <c r="H72" s="180">
        <v>40</v>
      </c>
      <c r="I72" s="76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76">
        <v>28</v>
      </c>
      <c r="Q72" s="76">
        <v>0</v>
      </c>
      <c r="R72" s="76">
        <v>1</v>
      </c>
      <c r="S72" s="76">
        <v>2</v>
      </c>
      <c r="T72" s="100">
        <f t="shared" si="21"/>
        <v>40</v>
      </c>
      <c r="U72" s="100">
        <v>1</v>
      </c>
      <c r="V72" s="100">
        <v>2</v>
      </c>
      <c r="W72" s="98"/>
      <c r="X72" s="98" t="s">
        <v>135</v>
      </c>
      <c r="Y72" s="98"/>
      <c r="Z72" s="99"/>
      <c r="AA72" s="98"/>
      <c r="AB72" s="99"/>
      <c r="AC72" s="98"/>
      <c r="AD72" s="99"/>
      <c r="AE72" s="98"/>
      <c r="AF72" s="99"/>
      <c r="AG72" s="100">
        <v>1</v>
      </c>
      <c r="AH72" s="101">
        <v>2</v>
      </c>
      <c r="AI72" s="17"/>
      <c r="AJ72" s="17"/>
      <c r="AK72" s="17"/>
      <c r="AL72" s="17"/>
      <c r="AM72" s="17"/>
      <c r="AN72" s="517"/>
      <c r="AO72" s="17"/>
      <c r="AP72" s="17"/>
      <c r="AQ72" s="17"/>
      <c r="AR72" s="17"/>
      <c r="AS72" s="27"/>
      <c r="AT72" s="22"/>
      <c r="AU72"/>
    </row>
    <row r="73" spans="2:47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76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76">
        <v>25</v>
      </c>
      <c r="Q73" s="76">
        <v>4</v>
      </c>
      <c r="R73" s="76">
        <v>1</v>
      </c>
      <c r="S73" s="76">
        <v>3</v>
      </c>
      <c r="T73" s="100">
        <f t="shared" si="21"/>
        <v>48</v>
      </c>
      <c r="U73" s="100">
        <v>1</v>
      </c>
      <c r="V73" s="100">
        <v>3</v>
      </c>
      <c r="W73" s="98"/>
      <c r="X73" s="98" t="s">
        <v>135</v>
      </c>
      <c r="Y73" s="98"/>
      <c r="Z73" s="99"/>
      <c r="AA73" s="98"/>
      <c r="AB73" s="99"/>
      <c r="AC73" s="98"/>
      <c r="AD73" s="99"/>
      <c r="AE73" s="98"/>
      <c r="AF73" s="99"/>
      <c r="AG73" s="100">
        <v>1</v>
      </c>
      <c r="AH73" s="101">
        <v>3</v>
      </c>
      <c r="AI73" s="371"/>
      <c r="AJ73" s="246"/>
      <c r="AK73" s="17"/>
      <c r="AL73" s="17"/>
      <c r="AM73" s="17"/>
      <c r="AN73" s="517"/>
      <c r="AO73" s="17"/>
      <c r="AP73" s="17"/>
      <c r="AQ73" s="17"/>
      <c r="AR73" s="17"/>
      <c r="AS73" s="27"/>
      <c r="AT73" s="22"/>
      <c r="AU73"/>
    </row>
    <row r="74" spans="2:47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76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76">
        <v>28</v>
      </c>
      <c r="Q74" s="76">
        <v>5</v>
      </c>
      <c r="R74" s="76">
        <v>1</v>
      </c>
      <c r="S74" s="76">
        <v>3</v>
      </c>
      <c r="T74" s="100">
        <f t="shared" si="21"/>
        <v>48</v>
      </c>
      <c r="U74" s="100">
        <v>1</v>
      </c>
      <c r="V74" s="100">
        <v>3</v>
      </c>
      <c r="W74" s="98"/>
      <c r="X74" s="98" t="s">
        <v>135</v>
      </c>
      <c r="Y74" s="98"/>
      <c r="Z74" s="99"/>
      <c r="AA74" s="98"/>
      <c r="AB74" s="99"/>
      <c r="AC74" s="98"/>
      <c r="AD74" s="99"/>
      <c r="AE74" s="98"/>
      <c r="AF74" s="99"/>
      <c r="AG74" s="100">
        <v>1</v>
      </c>
      <c r="AH74" s="101">
        <v>3</v>
      </c>
      <c r="AI74" s="17"/>
      <c r="AJ74" s="17"/>
      <c r="AK74" s="17"/>
      <c r="AL74" s="17"/>
      <c r="AM74" s="17"/>
      <c r="AN74" s="517"/>
      <c r="AO74" s="17"/>
      <c r="AP74" s="17"/>
      <c r="AQ74" s="17"/>
      <c r="AR74" s="17"/>
      <c r="AS74" s="27"/>
      <c r="AT74" s="22"/>
      <c r="AU74"/>
    </row>
    <row r="75" spans="2:47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76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76">
        <v>29</v>
      </c>
      <c r="Q75" s="76">
        <v>9</v>
      </c>
      <c r="R75" s="76">
        <v>1</v>
      </c>
      <c r="S75" s="76">
        <v>4</v>
      </c>
      <c r="T75" s="100">
        <f t="shared" si="21"/>
        <v>48</v>
      </c>
      <c r="U75" s="100">
        <v>1</v>
      </c>
      <c r="V75" s="100">
        <v>4</v>
      </c>
      <c r="W75" s="98"/>
      <c r="X75" s="98" t="s">
        <v>135</v>
      </c>
      <c r="Y75" s="98"/>
      <c r="Z75" s="99"/>
      <c r="AA75" s="98"/>
      <c r="AB75" s="99"/>
      <c r="AC75" s="98"/>
      <c r="AD75" s="99"/>
      <c r="AE75" s="98"/>
      <c r="AF75" s="99"/>
      <c r="AG75" s="100">
        <v>1</v>
      </c>
      <c r="AH75" s="101">
        <v>4</v>
      </c>
      <c r="AI75" s="17"/>
      <c r="AJ75" s="17"/>
      <c r="AK75" s="17"/>
      <c r="AL75" s="17"/>
      <c r="AM75" s="17"/>
      <c r="AN75" s="517"/>
      <c r="AO75" s="17"/>
      <c r="AP75" s="17"/>
      <c r="AQ75" s="17"/>
      <c r="AR75" s="17"/>
      <c r="AS75" s="27"/>
      <c r="AT75" s="22"/>
      <c r="AU75"/>
    </row>
    <row r="76" spans="2:47" ht="15.95" customHeight="1" x14ac:dyDescent="0.2">
      <c r="B76" s="290"/>
      <c r="C76" s="52"/>
      <c r="D76" s="53"/>
      <c r="E76" s="196"/>
      <c r="F76" s="196"/>
      <c r="G76" s="162"/>
      <c r="H76" s="53"/>
      <c r="I76" s="433"/>
      <c r="J76" s="433"/>
      <c r="K76" s="433"/>
      <c r="L76" s="433"/>
      <c r="M76" s="53"/>
      <c r="N76" s="53"/>
      <c r="O76" s="53"/>
      <c r="P76" s="433"/>
      <c r="Q76" s="433"/>
      <c r="R76" s="433"/>
      <c r="S76" s="433"/>
      <c r="T76" s="551"/>
      <c r="U76" s="447"/>
      <c r="V76" s="447"/>
      <c r="W76" s="304"/>
      <c r="X76" s="304"/>
      <c r="Y76" s="54"/>
      <c r="Z76" s="54"/>
      <c r="AA76" s="53"/>
      <c r="AB76" s="53"/>
      <c r="AC76" s="53"/>
      <c r="AD76" s="53"/>
      <c r="AE76" s="53"/>
      <c r="AF76" s="53"/>
      <c r="AG76" s="53"/>
      <c r="AH76" s="320"/>
      <c r="AI76" s="17"/>
      <c r="AJ76" s="17"/>
      <c r="AK76" s="17"/>
      <c r="AL76" s="17"/>
      <c r="AM76" s="17"/>
      <c r="AN76" s="517"/>
      <c r="AO76" s="17"/>
      <c r="AP76" s="17"/>
      <c r="AQ76" s="17"/>
      <c r="AR76" s="17"/>
      <c r="AS76" s="27"/>
      <c r="AT76" s="22"/>
      <c r="AU76"/>
    </row>
    <row r="77" spans="2:47" ht="15.95" customHeight="1" x14ac:dyDescent="0.2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4">
        <v>20</v>
      </c>
      <c r="H77" s="180">
        <v>100</v>
      </c>
      <c r="I77" s="76">
        <v>77</v>
      </c>
      <c r="J77" s="76">
        <v>0</v>
      </c>
      <c r="K77" s="76">
        <v>2</v>
      </c>
      <c r="L77" s="76">
        <v>5</v>
      </c>
      <c r="M77" s="98">
        <v>100</v>
      </c>
      <c r="N77" s="98">
        <v>2</v>
      </c>
      <c r="O77" s="98">
        <v>5</v>
      </c>
      <c r="P77" s="76">
        <v>68</v>
      </c>
      <c r="Q77" s="76">
        <v>0</v>
      </c>
      <c r="R77" s="76">
        <v>2</v>
      </c>
      <c r="S77" s="76">
        <v>4</v>
      </c>
      <c r="T77" s="100">
        <v>100</v>
      </c>
      <c r="U77" s="100">
        <v>2</v>
      </c>
      <c r="V77" s="100">
        <v>5</v>
      </c>
      <c r="W77" s="76" t="s">
        <v>138</v>
      </c>
      <c r="X77" s="76" t="s">
        <v>139</v>
      </c>
      <c r="Y77" s="108"/>
      <c r="Z77" s="109"/>
      <c r="AA77" s="108">
        <v>2</v>
      </c>
      <c r="AB77" s="109">
        <v>5</v>
      </c>
      <c r="AC77" s="108"/>
      <c r="AD77" s="109"/>
      <c r="AE77" s="108"/>
      <c r="AF77" s="109"/>
      <c r="AG77" s="108"/>
      <c r="AH77" s="109"/>
      <c r="AI77" s="19"/>
      <c r="AJ77" s="19"/>
      <c r="AK77" s="19"/>
      <c r="AL77" s="19"/>
      <c r="AM77" s="19"/>
      <c r="AN77" s="517"/>
      <c r="AO77" s="19"/>
      <c r="AP77" s="19"/>
      <c r="AQ77" s="19"/>
      <c r="AR77" s="19"/>
      <c r="AS77" s="27"/>
      <c r="AT77" s="22"/>
      <c r="AU77"/>
    </row>
    <row r="78" spans="2:47" ht="15.95" customHeight="1" x14ac:dyDescent="0.25">
      <c r="B78" s="292"/>
      <c r="C78" s="61"/>
      <c r="D78" s="56" t="s">
        <v>66</v>
      </c>
      <c r="E78" s="76">
        <v>3</v>
      </c>
      <c r="F78" s="76">
        <v>1</v>
      </c>
      <c r="G78" s="474">
        <v>20</v>
      </c>
      <c r="H78" s="180">
        <v>120</v>
      </c>
      <c r="I78" s="76">
        <v>85</v>
      </c>
      <c r="J78" s="76">
        <v>5</v>
      </c>
      <c r="K78" s="76">
        <v>2</v>
      </c>
      <c r="L78" s="76">
        <v>5</v>
      </c>
      <c r="M78" s="98">
        <v>100</v>
      </c>
      <c r="N78" s="98">
        <v>2</v>
      </c>
      <c r="O78" s="98">
        <v>5</v>
      </c>
      <c r="P78" s="76">
        <v>72</v>
      </c>
      <c r="Q78" s="76">
        <v>3</v>
      </c>
      <c r="R78" s="76">
        <v>2</v>
      </c>
      <c r="S78" s="76">
        <v>5</v>
      </c>
      <c r="T78" s="100">
        <v>100</v>
      </c>
      <c r="U78" s="100">
        <v>2</v>
      </c>
      <c r="V78" s="100">
        <v>5</v>
      </c>
      <c r="W78" s="76" t="s">
        <v>138</v>
      </c>
      <c r="X78" s="76" t="s">
        <v>139</v>
      </c>
      <c r="Y78" s="108"/>
      <c r="Z78" s="109"/>
      <c r="AA78" s="108">
        <v>2</v>
      </c>
      <c r="AB78" s="109">
        <v>5</v>
      </c>
      <c r="AC78" s="108"/>
      <c r="AD78" s="109"/>
      <c r="AE78" s="108"/>
      <c r="AF78" s="109"/>
      <c r="AG78" s="108"/>
      <c r="AH78" s="109"/>
      <c r="AI78" s="19"/>
      <c r="AJ78" s="19"/>
      <c r="AK78" s="19"/>
      <c r="AL78" s="19"/>
      <c r="AM78" s="19"/>
      <c r="AN78" s="517"/>
      <c r="AO78" s="19"/>
      <c r="AP78" s="19"/>
      <c r="AQ78" s="19"/>
      <c r="AR78" s="19"/>
      <c r="AS78" s="27"/>
      <c r="AT78" s="22"/>
      <c r="AU78"/>
    </row>
    <row r="79" spans="2:47" ht="15.95" customHeight="1" x14ac:dyDescent="0.25">
      <c r="B79" s="292"/>
      <c r="C79" s="61"/>
      <c r="D79" s="56" t="s">
        <v>67</v>
      </c>
      <c r="E79" s="76">
        <v>3</v>
      </c>
      <c r="F79" s="76">
        <v>1</v>
      </c>
      <c r="G79" s="474">
        <v>20</v>
      </c>
      <c r="H79" s="180">
        <v>120</v>
      </c>
      <c r="I79" s="76">
        <v>132</v>
      </c>
      <c r="J79" s="76">
        <v>47</v>
      </c>
      <c r="K79" s="76">
        <v>2</v>
      </c>
      <c r="L79" s="76">
        <v>6</v>
      </c>
      <c r="M79" s="98">
        <v>120</v>
      </c>
      <c r="N79" s="98">
        <v>2</v>
      </c>
      <c r="O79" s="98">
        <v>6</v>
      </c>
      <c r="P79" s="76">
        <v>121</v>
      </c>
      <c r="Q79" s="76">
        <v>64</v>
      </c>
      <c r="R79" s="76">
        <v>2</v>
      </c>
      <c r="S79" s="76">
        <v>6</v>
      </c>
      <c r="T79" s="100">
        <v>120</v>
      </c>
      <c r="U79" s="100">
        <v>2</v>
      </c>
      <c r="V79" s="100">
        <v>6</v>
      </c>
      <c r="W79" s="76" t="s">
        <v>138</v>
      </c>
      <c r="X79" s="76" t="s">
        <v>139</v>
      </c>
      <c r="Y79" s="108"/>
      <c r="Z79" s="109"/>
      <c r="AA79" s="108">
        <v>2</v>
      </c>
      <c r="AB79" s="109">
        <v>6</v>
      </c>
      <c r="AC79" s="108"/>
      <c r="AD79" s="109"/>
      <c r="AE79" s="108"/>
      <c r="AF79" s="109"/>
      <c r="AG79" s="108"/>
      <c r="AH79" s="109"/>
      <c r="AI79" s="19"/>
      <c r="AJ79" s="19"/>
      <c r="AK79" s="19"/>
      <c r="AL79" s="19"/>
      <c r="AM79" s="19"/>
      <c r="AN79" s="517"/>
      <c r="AO79" s="19"/>
      <c r="AP79" s="19"/>
      <c r="AQ79" s="19"/>
      <c r="AR79" s="19"/>
      <c r="AS79" s="27"/>
      <c r="AT79" s="22"/>
      <c r="AU79"/>
    </row>
    <row r="80" spans="2:47" ht="15.95" customHeight="1" x14ac:dyDescent="0.25">
      <c r="B80" s="292"/>
      <c r="C80" s="61"/>
      <c r="D80" s="56" t="s">
        <v>68</v>
      </c>
      <c r="E80" s="76">
        <v>3</v>
      </c>
      <c r="F80" s="76">
        <v>1</v>
      </c>
      <c r="G80" s="474">
        <v>20</v>
      </c>
      <c r="H80" s="180">
        <v>120</v>
      </c>
      <c r="I80" s="76">
        <v>73</v>
      </c>
      <c r="J80" s="76">
        <v>3</v>
      </c>
      <c r="K80" s="76">
        <v>2</v>
      </c>
      <c r="L80" s="76">
        <v>5</v>
      </c>
      <c r="M80" s="98">
        <v>80</v>
      </c>
      <c r="N80" s="98">
        <v>2</v>
      </c>
      <c r="O80" s="98">
        <v>4</v>
      </c>
      <c r="P80" s="76">
        <v>66</v>
      </c>
      <c r="Q80" s="76">
        <v>2</v>
      </c>
      <c r="R80" s="76">
        <v>2</v>
      </c>
      <c r="S80" s="76">
        <v>4</v>
      </c>
      <c r="T80" s="100">
        <v>80</v>
      </c>
      <c r="U80" s="100">
        <v>2</v>
      </c>
      <c r="V80" s="100">
        <v>4</v>
      </c>
      <c r="W80" s="76" t="s">
        <v>138</v>
      </c>
      <c r="X80" s="76" t="s">
        <v>139</v>
      </c>
      <c r="Y80" s="108"/>
      <c r="Z80" s="109"/>
      <c r="AA80" s="108">
        <v>2</v>
      </c>
      <c r="AB80" s="109">
        <v>4</v>
      </c>
      <c r="AC80" s="108"/>
      <c r="AD80" s="109"/>
      <c r="AE80" s="108"/>
      <c r="AF80" s="109"/>
      <c r="AG80" s="108"/>
      <c r="AH80" s="109"/>
      <c r="AI80" s="19"/>
      <c r="AJ80" s="19"/>
      <c r="AK80" s="19"/>
      <c r="AL80" s="19"/>
      <c r="AM80" s="19"/>
      <c r="AN80" s="517"/>
      <c r="AO80" s="19"/>
      <c r="AP80" s="19"/>
      <c r="AQ80" s="19"/>
      <c r="AR80" s="19"/>
      <c r="AS80" s="27"/>
      <c r="AT80" s="22"/>
      <c r="AU80"/>
    </row>
    <row r="81" spans="2:47" ht="15.95" customHeight="1" x14ac:dyDescent="0.25">
      <c r="B81" s="292"/>
      <c r="C81" s="61"/>
      <c r="D81" s="56" t="s">
        <v>69</v>
      </c>
      <c r="E81" s="76">
        <v>2</v>
      </c>
      <c r="F81" s="76">
        <v>2</v>
      </c>
      <c r="G81" s="474">
        <v>20</v>
      </c>
      <c r="H81" s="180">
        <v>120</v>
      </c>
      <c r="I81" s="76">
        <v>74</v>
      </c>
      <c r="J81" s="76">
        <v>2</v>
      </c>
      <c r="K81" s="76">
        <v>2</v>
      </c>
      <c r="L81" s="76">
        <v>5</v>
      </c>
      <c r="M81" s="98">
        <v>80</v>
      </c>
      <c r="N81" s="98">
        <v>2</v>
      </c>
      <c r="O81" s="98">
        <v>4</v>
      </c>
      <c r="P81" s="76">
        <v>65</v>
      </c>
      <c r="Q81" s="76">
        <v>0</v>
      </c>
      <c r="R81" s="76">
        <v>2</v>
      </c>
      <c r="S81" s="76">
        <v>4</v>
      </c>
      <c r="T81" s="100">
        <v>80</v>
      </c>
      <c r="U81" s="100">
        <v>2</v>
      </c>
      <c r="V81" s="100">
        <v>4</v>
      </c>
      <c r="W81" s="76" t="s">
        <v>138</v>
      </c>
      <c r="X81" s="76" t="s">
        <v>139</v>
      </c>
      <c r="Y81" s="108"/>
      <c r="Z81" s="109"/>
      <c r="AA81" s="108">
        <v>2</v>
      </c>
      <c r="AB81" s="109">
        <v>4</v>
      </c>
      <c r="AC81" s="108"/>
      <c r="AD81" s="109"/>
      <c r="AE81" s="108"/>
      <c r="AF81" s="109"/>
      <c r="AG81" s="108"/>
      <c r="AH81" s="109"/>
      <c r="AI81" s="19"/>
      <c r="AJ81" s="19"/>
      <c r="AK81" s="19"/>
      <c r="AL81" s="19"/>
      <c r="AM81" s="19"/>
      <c r="AN81" s="517"/>
      <c r="AO81" s="19"/>
      <c r="AP81" s="19"/>
      <c r="AQ81" s="19"/>
      <c r="AR81" s="19"/>
      <c r="AS81" s="27"/>
      <c r="AT81" s="22"/>
      <c r="AU81"/>
    </row>
    <row r="82" spans="2:47" ht="15.95" customHeight="1" x14ac:dyDescent="0.25">
      <c r="B82" s="292"/>
      <c r="C82" s="61"/>
      <c r="D82" s="56" t="s">
        <v>70</v>
      </c>
      <c r="E82" s="76">
        <v>3.5</v>
      </c>
      <c r="F82" s="76">
        <v>0.5</v>
      </c>
      <c r="G82" s="474">
        <v>20</v>
      </c>
      <c r="H82" s="180">
        <v>140</v>
      </c>
      <c r="I82" s="76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76">
        <v>128</v>
      </c>
      <c r="Q82" s="76">
        <v>68</v>
      </c>
      <c r="R82" s="76">
        <v>2</v>
      </c>
      <c r="S82" s="76">
        <v>6</v>
      </c>
      <c r="T82" s="100">
        <v>120</v>
      </c>
      <c r="U82" s="100">
        <v>2</v>
      </c>
      <c r="V82" s="100">
        <v>6</v>
      </c>
      <c r="W82" s="76" t="s">
        <v>140</v>
      </c>
      <c r="X82" s="76" t="s">
        <v>141</v>
      </c>
      <c r="Y82" s="108"/>
      <c r="Z82" s="109"/>
      <c r="AA82" s="108"/>
      <c r="AB82" s="109"/>
      <c r="AC82" s="108">
        <v>2</v>
      </c>
      <c r="AD82" s="109">
        <v>6</v>
      </c>
      <c r="AE82" s="108"/>
      <c r="AF82" s="109"/>
      <c r="AG82" s="108"/>
      <c r="AH82" s="109"/>
      <c r="AI82" s="19"/>
      <c r="AJ82" s="19"/>
      <c r="AK82" s="19"/>
      <c r="AL82" s="19"/>
      <c r="AM82" s="19"/>
      <c r="AN82" s="517"/>
      <c r="AO82" s="19"/>
      <c r="AP82" s="19"/>
      <c r="AQ82" s="19"/>
      <c r="AR82" s="19"/>
      <c r="AS82" s="27"/>
      <c r="AT82" s="22"/>
      <c r="AU82"/>
    </row>
    <row r="83" spans="2:47" ht="15.95" customHeight="1" x14ac:dyDescent="0.2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76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76">
        <v>69</v>
      </c>
      <c r="Q83" s="76">
        <v>8</v>
      </c>
      <c r="R83" s="76">
        <v>2</v>
      </c>
      <c r="S83" s="76">
        <v>7</v>
      </c>
      <c r="T83" s="100">
        <v>105</v>
      </c>
      <c r="U83" s="100">
        <v>2</v>
      </c>
      <c r="V83" s="100">
        <v>7</v>
      </c>
      <c r="W83" s="76" t="s">
        <v>140</v>
      </c>
      <c r="X83" s="76" t="s">
        <v>141</v>
      </c>
      <c r="Y83" s="108"/>
      <c r="Z83" s="109"/>
      <c r="AA83" s="108"/>
      <c r="AB83" s="109"/>
      <c r="AC83" s="108">
        <v>2</v>
      </c>
      <c r="AD83" s="109">
        <v>7</v>
      </c>
      <c r="AE83" s="108"/>
      <c r="AF83" s="109"/>
      <c r="AG83" s="108"/>
      <c r="AH83" s="109"/>
      <c r="AI83" s="19"/>
      <c r="AJ83" s="19"/>
      <c r="AK83" s="19"/>
      <c r="AL83" s="19"/>
      <c r="AM83" s="19"/>
      <c r="AN83" s="517"/>
      <c r="AO83" s="19"/>
      <c r="AP83" s="19"/>
      <c r="AQ83" s="19"/>
      <c r="AR83" s="19"/>
      <c r="AS83" s="27"/>
      <c r="AT83" s="22"/>
      <c r="AU83"/>
    </row>
    <row r="84" spans="2:47" ht="15.95" customHeight="1" x14ac:dyDescent="0.2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76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76">
        <v>76</v>
      </c>
      <c r="Q84" s="76">
        <v>28</v>
      </c>
      <c r="R84" s="76">
        <v>2</v>
      </c>
      <c r="S84" s="76">
        <v>7</v>
      </c>
      <c r="T84" s="100">
        <v>105</v>
      </c>
      <c r="U84" s="100">
        <v>2</v>
      </c>
      <c r="V84" s="100">
        <v>7</v>
      </c>
      <c r="W84" s="76" t="s">
        <v>140</v>
      </c>
      <c r="X84" s="76" t="s">
        <v>141</v>
      </c>
      <c r="Y84" s="108"/>
      <c r="Z84" s="109"/>
      <c r="AA84" s="108"/>
      <c r="AB84" s="109"/>
      <c r="AC84" s="108">
        <v>2</v>
      </c>
      <c r="AD84" s="109">
        <v>7</v>
      </c>
      <c r="AE84" s="108"/>
      <c r="AF84" s="109"/>
      <c r="AG84" s="108"/>
      <c r="AH84" s="109"/>
      <c r="AI84" s="19"/>
      <c r="AJ84" s="19"/>
      <c r="AK84" s="19"/>
      <c r="AL84" s="19"/>
      <c r="AM84" s="19"/>
      <c r="AN84" s="517"/>
      <c r="AO84" s="19"/>
      <c r="AP84" s="19"/>
      <c r="AQ84" s="19"/>
      <c r="AR84" s="19"/>
      <c r="AS84" s="27"/>
      <c r="AT84" s="22"/>
      <c r="AU84"/>
    </row>
    <row r="85" spans="2:47" ht="15.95" customHeight="1" x14ac:dyDescent="0.25">
      <c r="B85" s="292"/>
      <c r="C85" s="61"/>
      <c r="D85" s="56" t="s">
        <v>73</v>
      </c>
      <c r="E85" s="76">
        <v>3</v>
      </c>
      <c r="F85" s="76">
        <v>1</v>
      </c>
      <c r="G85" s="474">
        <v>20</v>
      </c>
      <c r="H85" s="180">
        <v>140</v>
      </c>
      <c r="I85" s="76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76">
        <v>85</v>
      </c>
      <c r="Q85" s="76">
        <v>18</v>
      </c>
      <c r="R85" s="76">
        <v>2</v>
      </c>
      <c r="S85" s="76">
        <v>5</v>
      </c>
      <c r="T85" s="100">
        <v>100</v>
      </c>
      <c r="U85" s="100">
        <v>2</v>
      </c>
      <c r="V85" s="100">
        <v>5</v>
      </c>
      <c r="W85" s="76" t="s">
        <v>140</v>
      </c>
      <c r="X85" s="76" t="s">
        <v>141</v>
      </c>
      <c r="Y85" s="108"/>
      <c r="Z85" s="109"/>
      <c r="AA85" s="108"/>
      <c r="AB85" s="109"/>
      <c r="AC85" s="108">
        <v>2</v>
      </c>
      <c r="AD85" s="109">
        <v>5</v>
      </c>
      <c r="AE85" s="108"/>
      <c r="AF85" s="109"/>
      <c r="AG85" s="108"/>
      <c r="AH85" s="109"/>
      <c r="AI85" s="19"/>
      <c r="AJ85" s="19"/>
      <c r="AK85" s="19"/>
      <c r="AL85" s="19"/>
      <c r="AM85" s="19"/>
      <c r="AN85" s="517"/>
      <c r="AO85" s="19"/>
      <c r="AP85" s="19"/>
      <c r="AQ85" s="19"/>
      <c r="AR85" s="19"/>
      <c r="AS85" s="27"/>
      <c r="AT85" s="22"/>
      <c r="AU85"/>
    </row>
    <row r="86" spans="2:47" ht="15.95" customHeight="1" x14ac:dyDescent="0.25">
      <c r="B86" s="292"/>
      <c r="C86" s="61"/>
      <c r="D86" s="56" t="s">
        <v>61</v>
      </c>
      <c r="E86" s="76">
        <v>2</v>
      </c>
      <c r="F86" s="76">
        <v>2</v>
      </c>
      <c r="G86" s="474">
        <v>20</v>
      </c>
      <c r="H86" s="180">
        <v>140</v>
      </c>
      <c r="I86" s="76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76">
        <v>51</v>
      </c>
      <c r="Q86" s="76">
        <v>2</v>
      </c>
      <c r="R86" s="76">
        <v>2</v>
      </c>
      <c r="S86" s="76">
        <v>5</v>
      </c>
      <c r="T86" s="100">
        <v>100</v>
      </c>
      <c r="U86" s="100">
        <v>2</v>
      </c>
      <c r="V86" s="100">
        <v>5</v>
      </c>
      <c r="W86" s="76" t="s">
        <v>140</v>
      </c>
      <c r="X86" s="76" t="s">
        <v>141</v>
      </c>
      <c r="Y86" s="108"/>
      <c r="Z86" s="109"/>
      <c r="AA86" s="108"/>
      <c r="AB86" s="109"/>
      <c r="AC86" s="108">
        <v>2</v>
      </c>
      <c r="AD86" s="109">
        <v>5</v>
      </c>
      <c r="AE86" s="108"/>
      <c r="AF86" s="109"/>
      <c r="AG86" s="108"/>
      <c r="AH86" s="109"/>
      <c r="AI86" s="19"/>
      <c r="AJ86" s="19"/>
      <c r="AK86" s="19"/>
      <c r="AL86" s="19"/>
      <c r="AM86" s="19"/>
      <c r="AN86" s="517"/>
      <c r="AO86" s="19"/>
      <c r="AP86" s="19"/>
      <c r="AQ86" s="19"/>
      <c r="AR86" s="19"/>
      <c r="AS86" s="27"/>
      <c r="AT86" s="22"/>
      <c r="AU86"/>
    </row>
    <row r="87" spans="2:47" ht="15.95" customHeight="1" x14ac:dyDescent="0.2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76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76">
        <v>12</v>
      </c>
      <c r="Q87" s="76">
        <v>0</v>
      </c>
      <c r="R87" s="76">
        <v>2</v>
      </c>
      <c r="S87" s="76">
        <v>2</v>
      </c>
      <c r="T87" s="100">
        <v>24</v>
      </c>
      <c r="U87" s="100">
        <v>2</v>
      </c>
      <c r="V87" s="100">
        <v>2</v>
      </c>
      <c r="W87" s="76"/>
      <c r="X87" s="76" t="s">
        <v>143</v>
      </c>
      <c r="Y87" s="108"/>
      <c r="Z87" s="109"/>
      <c r="AA87" s="108"/>
      <c r="AB87" s="109"/>
      <c r="AC87" s="108"/>
      <c r="AD87" s="109"/>
      <c r="AE87" s="108">
        <v>2</v>
      </c>
      <c r="AF87" s="109">
        <v>2</v>
      </c>
      <c r="AG87" s="108"/>
      <c r="AH87" s="109"/>
      <c r="AI87" s="19"/>
      <c r="AJ87" s="19"/>
      <c r="AK87" s="19"/>
      <c r="AL87" s="19"/>
      <c r="AM87" s="19"/>
      <c r="AN87" s="517"/>
      <c r="AO87" s="19"/>
      <c r="AP87" s="19"/>
      <c r="AQ87" s="19"/>
      <c r="AR87" s="19"/>
      <c r="AS87" s="27"/>
      <c r="AT87" s="22"/>
      <c r="AU87"/>
    </row>
    <row r="88" spans="2:47" ht="15.95" customHeight="1" x14ac:dyDescent="0.2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76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76">
        <v>12</v>
      </c>
      <c r="Q88" s="76">
        <v>2</v>
      </c>
      <c r="R88" s="76">
        <v>1</v>
      </c>
      <c r="S88" s="76">
        <v>2</v>
      </c>
      <c r="T88" s="100">
        <v>24</v>
      </c>
      <c r="U88" s="100">
        <v>1</v>
      </c>
      <c r="V88" s="100">
        <v>2</v>
      </c>
      <c r="W88" s="76"/>
      <c r="X88" s="76" t="s">
        <v>142</v>
      </c>
      <c r="Y88" s="108"/>
      <c r="Z88" s="109"/>
      <c r="AA88" s="108"/>
      <c r="AB88" s="109"/>
      <c r="AC88" s="108"/>
      <c r="AD88" s="109"/>
      <c r="AE88" s="108">
        <v>1</v>
      </c>
      <c r="AF88" s="109">
        <v>2</v>
      </c>
      <c r="AG88" s="108"/>
      <c r="AH88" s="109"/>
      <c r="AI88" s="19"/>
      <c r="AJ88" s="19"/>
      <c r="AK88" s="19"/>
      <c r="AL88" s="19"/>
      <c r="AM88" s="19"/>
      <c r="AN88" s="517"/>
      <c r="AO88" s="19"/>
      <c r="AP88" s="19"/>
      <c r="AQ88" s="19"/>
      <c r="AR88" s="19"/>
      <c r="AS88" s="27"/>
      <c r="AT88" s="22"/>
      <c r="AU88"/>
    </row>
    <row r="89" spans="2:47" ht="15.95" customHeight="1" x14ac:dyDescent="0.2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76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76">
        <v>28</v>
      </c>
      <c r="Q89" s="76">
        <v>4</v>
      </c>
      <c r="R89" s="76">
        <v>1</v>
      </c>
      <c r="S89" s="76">
        <v>2</v>
      </c>
      <c r="T89" s="100">
        <v>32</v>
      </c>
      <c r="U89" s="100">
        <v>1</v>
      </c>
      <c r="V89" s="100">
        <v>2</v>
      </c>
      <c r="W89" s="76"/>
      <c r="X89" s="76" t="s">
        <v>142</v>
      </c>
      <c r="Y89" s="108"/>
      <c r="Z89" s="109"/>
      <c r="AA89" s="108"/>
      <c r="AB89" s="109"/>
      <c r="AC89" s="108"/>
      <c r="AD89" s="109"/>
      <c r="AE89" s="108">
        <v>1</v>
      </c>
      <c r="AF89" s="109">
        <v>2</v>
      </c>
      <c r="AG89" s="108"/>
      <c r="AH89" s="109"/>
      <c r="AI89" s="371"/>
      <c r="AJ89" s="19"/>
      <c r="AK89" s="19"/>
      <c r="AL89" s="19"/>
      <c r="AM89" s="19"/>
      <c r="AN89" s="517"/>
      <c r="AO89" s="19"/>
      <c r="AP89" s="19"/>
      <c r="AQ89" s="19"/>
      <c r="AR89" s="19"/>
      <c r="AS89" s="27"/>
      <c r="AT89" s="22"/>
      <c r="AU89"/>
    </row>
    <row r="90" spans="2:47" ht="15.95" customHeight="1" x14ac:dyDescent="0.2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76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76">
        <v>18</v>
      </c>
      <c r="Q90" s="76">
        <v>7</v>
      </c>
      <c r="R90" s="76">
        <v>1</v>
      </c>
      <c r="S90" s="76">
        <v>3</v>
      </c>
      <c r="T90" s="100">
        <v>36</v>
      </c>
      <c r="U90" s="100">
        <v>1</v>
      </c>
      <c r="V90" s="100">
        <v>3</v>
      </c>
      <c r="W90" s="76"/>
      <c r="X90" s="76" t="s">
        <v>142</v>
      </c>
      <c r="Y90" s="108"/>
      <c r="Z90" s="109"/>
      <c r="AA90" s="108"/>
      <c r="AB90" s="109"/>
      <c r="AC90" s="108"/>
      <c r="AD90" s="109"/>
      <c r="AE90" s="108">
        <v>1</v>
      </c>
      <c r="AF90" s="109">
        <v>3</v>
      </c>
      <c r="AG90" s="108"/>
      <c r="AH90" s="109"/>
      <c r="AI90" s="19"/>
      <c r="AJ90" s="19"/>
      <c r="AK90" s="19"/>
      <c r="AL90" s="19"/>
      <c r="AM90" s="19"/>
      <c r="AN90" s="517"/>
      <c r="AO90" s="19"/>
      <c r="AP90" s="19"/>
      <c r="AQ90" s="19"/>
      <c r="AR90" s="19"/>
      <c r="AS90" s="27"/>
      <c r="AT90" s="22"/>
      <c r="AU90"/>
    </row>
    <row r="91" spans="2:47" ht="15.95" customHeight="1" x14ac:dyDescent="0.2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76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76">
        <v>14</v>
      </c>
      <c r="Q91" s="76">
        <v>6</v>
      </c>
      <c r="R91" s="76">
        <v>1</v>
      </c>
      <c r="S91" s="76">
        <v>4</v>
      </c>
      <c r="T91" s="100">
        <v>36</v>
      </c>
      <c r="U91" s="100">
        <v>1</v>
      </c>
      <c r="V91" s="100">
        <v>4</v>
      </c>
      <c r="W91" s="76"/>
      <c r="X91" s="76" t="s">
        <v>142</v>
      </c>
      <c r="Y91" s="108"/>
      <c r="Z91" s="109"/>
      <c r="AA91" s="108"/>
      <c r="AB91" s="109"/>
      <c r="AC91" s="108"/>
      <c r="AD91" s="109"/>
      <c r="AE91" s="108">
        <v>1</v>
      </c>
      <c r="AF91" s="109">
        <v>4</v>
      </c>
      <c r="AG91" s="108"/>
      <c r="AH91" s="109"/>
      <c r="AI91" s="19"/>
      <c r="AJ91" s="19"/>
      <c r="AK91" s="19"/>
      <c r="AL91" s="19"/>
      <c r="AM91" s="19"/>
      <c r="AN91" s="517"/>
      <c r="AO91" s="19"/>
      <c r="AP91" s="19"/>
      <c r="AQ91" s="19"/>
      <c r="AR91" s="19"/>
      <c r="AS91" s="27"/>
      <c r="AT91" s="22"/>
      <c r="AU91"/>
    </row>
    <row r="92" spans="2:47" ht="15.95" customHeight="1" x14ac:dyDescent="0.25">
      <c r="B92" s="292"/>
      <c r="C92" s="61"/>
      <c r="D92" s="56" t="s">
        <v>63</v>
      </c>
      <c r="E92" s="76">
        <v>2</v>
      </c>
      <c r="F92" s="76">
        <v>2</v>
      </c>
      <c r="G92" s="474">
        <v>20</v>
      </c>
      <c r="H92" s="180">
        <v>40</v>
      </c>
      <c r="I92" s="76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76">
        <v>35</v>
      </c>
      <c r="Q92" s="76">
        <v>2</v>
      </c>
      <c r="R92" s="76">
        <v>1</v>
      </c>
      <c r="S92" s="76">
        <v>2</v>
      </c>
      <c r="T92" s="100">
        <v>40</v>
      </c>
      <c r="U92" s="100">
        <v>1</v>
      </c>
      <c r="V92" s="100">
        <v>2</v>
      </c>
      <c r="W92" s="76"/>
      <c r="X92" s="76" t="s">
        <v>144</v>
      </c>
      <c r="Y92" s="108"/>
      <c r="Z92" s="109"/>
      <c r="AA92" s="108"/>
      <c r="AB92" s="109"/>
      <c r="AC92" s="108"/>
      <c r="AD92" s="109"/>
      <c r="AE92" s="108"/>
      <c r="AF92" s="109"/>
      <c r="AG92" s="108">
        <v>1</v>
      </c>
      <c r="AH92" s="109">
        <v>2</v>
      </c>
      <c r="AI92" s="19"/>
      <c r="AJ92" s="19"/>
      <c r="AK92" s="19"/>
      <c r="AL92" s="19"/>
      <c r="AM92" s="19"/>
      <c r="AN92" s="517"/>
      <c r="AO92" s="19"/>
      <c r="AP92" s="19"/>
      <c r="AQ92" s="19"/>
      <c r="AR92" s="19"/>
      <c r="AS92" s="27"/>
      <c r="AT92" s="22"/>
      <c r="AU92"/>
    </row>
    <row r="93" spans="2:47" ht="15.95" customHeight="1" x14ac:dyDescent="0.2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76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76">
        <v>33</v>
      </c>
      <c r="Q93" s="76">
        <v>1</v>
      </c>
      <c r="R93" s="76">
        <v>1</v>
      </c>
      <c r="S93" s="76">
        <v>2</v>
      </c>
      <c r="T93" s="100">
        <v>40</v>
      </c>
      <c r="U93" s="100">
        <v>1</v>
      </c>
      <c r="V93" s="100">
        <v>2</v>
      </c>
      <c r="W93" s="76"/>
      <c r="X93" s="76" t="s">
        <v>144</v>
      </c>
      <c r="Y93" s="108"/>
      <c r="Z93" s="109"/>
      <c r="AA93" s="108"/>
      <c r="AB93" s="109"/>
      <c r="AC93" s="108"/>
      <c r="AD93" s="109"/>
      <c r="AE93" s="108"/>
      <c r="AF93" s="109"/>
      <c r="AG93" s="108">
        <v>1</v>
      </c>
      <c r="AH93" s="109">
        <v>2</v>
      </c>
      <c r="AI93" s="19"/>
      <c r="AJ93" s="19"/>
      <c r="AK93" s="19"/>
      <c r="AL93" s="19"/>
      <c r="AM93" s="19"/>
      <c r="AN93" s="517"/>
      <c r="AO93" s="19"/>
      <c r="AP93" s="19"/>
      <c r="AQ93" s="19"/>
      <c r="AR93" s="19"/>
      <c r="AS93" s="27"/>
      <c r="AT93" s="22"/>
      <c r="AU93"/>
    </row>
    <row r="94" spans="2:47" ht="15.95" customHeight="1" x14ac:dyDescent="0.25">
      <c r="B94" s="292"/>
      <c r="C94" s="61"/>
      <c r="D94" s="56" t="s">
        <v>76</v>
      </c>
      <c r="E94" s="76">
        <v>2</v>
      </c>
      <c r="F94" s="76">
        <v>2</v>
      </c>
      <c r="G94" s="474">
        <v>20</v>
      </c>
      <c r="H94" s="180">
        <v>40</v>
      </c>
      <c r="I94" s="76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76">
        <v>15</v>
      </c>
      <c r="Q94" s="76">
        <v>4</v>
      </c>
      <c r="R94" s="76">
        <v>1</v>
      </c>
      <c r="S94" s="76">
        <v>2</v>
      </c>
      <c r="T94" s="100">
        <v>40</v>
      </c>
      <c r="U94" s="100">
        <v>1</v>
      </c>
      <c r="V94" s="100">
        <v>2</v>
      </c>
      <c r="W94" s="76"/>
      <c r="X94" s="76" t="s">
        <v>144</v>
      </c>
      <c r="Y94" s="108"/>
      <c r="Z94" s="109"/>
      <c r="AA94" s="108"/>
      <c r="AB94" s="109"/>
      <c r="AC94" s="108"/>
      <c r="AD94" s="109"/>
      <c r="AE94" s="108"/>
      <c r="AF94" s="109"/>
      <c r="AG94" s="108">
        <v>1</v>
      </c>
      <c r="AH94" s="109">
        <v>2</v>
      </c>
      <c r="AI94" s="19"/>
      <c r="AJ94" s="19"/>
      <c r="AK94" s="19"/>
      <c r="AL94" s="19"/>
      <c r="AM94" s="19"/>
      <c r="AN94" s="517"/>
      <c r="AO94" s="19"/>
      <c r="AP94" s="19"/>
      <c r="AQ94" s="19"/>
      <c r="AR94" s="19"/>
      <c r="AS94" s="27"/>
      <c r="AT94" s="22"/>
      <c r="AU94"/>
    </row>
    <row r="95" spans="2:47" ht="15.95" customHeight="1" x14ac:dyDescent="0.25">
      <c r="B95" s="292"/>
      <c r="C95" s="61"/>
      <c r="D95" s="56" t="s">
        <v>78</v>
      </c>
      <c r="E95" s="76">
        <v>2</v>
      </c>
      <c r="F95" s="76">
        <v>2</v>
      </c>
      <c r="G95" s="474">
        <v>20</v>
      </c>
      <c r="H95" s="180">
        <v>40</v>
      </c>
      <c r="I95" s="76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76">
        <v>33</v>
      </c>
      <c r="Q95" s="76">
        <v>0</v>
      </c>
      <c r="R95" s="76">
        <v>1</v>
      </c>
      <c r="S95" s="76">
        <v>2</v>
      </c>
      <c r="T95" s="100">
        <v>40</v>
      </c>
      <c r="U95" s="100">
        <v>1</v>
      </c>
      <c r="V95" s="100">
        <v>2</v>
      </c>
      <c r="W95" s="76"/>
      <c r="X95" s="76" t="s">
        <v>144</v>
      </c>
      <c r="Y95" s="108"/>
      <c r="Z95" s="109"/>
      <c r="AA95" s="108"/>
      <c r="AB95" s="109"/>
      <c r="AC95" s="108"/>
      <c r="AD95" s="109"/>
      <c r="AE95" s="108"/>
      <c r="AF95" s="109"/>
      <c r="AG95" s="108">
        <v>1</v>
      </c>
      <c r="AH95" s="109">
        <v>2</v>
      </c>
      <c r="AI95" s="19"/>
      <c r="AJ95" s="19"/>
      <c r="AK95" s="19"/>
      <c r="AL95" s="19"/>
      <c r="AM95" s="19"/>
      <c r="AN95" s="517"/>
      <c r="AO95" s="19"/>
      <c r="AP95" s="19"/>
      <c r="AQ95" s="19"/>
      <c r="AR95" s="19"/>
      <c r="AS95" s="27"/>
      <c r="AT95" s="22"/>
      <c r="AU95"/>
    </row>
    <row r="96" spans="2:47" ht="15.95" customHeight="1" x14ac:dyDescent="0.25">
      <c r="B96" s="292"/>
      <c r="C96" s="61"/>
      <c r="D96" s="56" t="s">
        <v>62</v>
      </c>
      <c r="E96" s="76">
        <v>1</v>
      </c>
      <c r="F96" s="76">
        <v>3</v>
      </c>
      <c r="G96" s="474">
        <v>20</v>
      </c>
      <c r="H96" s="180">
        <v>40</v>
      </c>
      <c r="I96" s="76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76">
        <v>30</v>
      </c>
      <c r="Q96" s="76">
        <v>6</v>
      </c>
      <c r="R96" s="76">
        <v>1</v>
      </c>
      <c r="S96" s="76">
        <v>2</v>
      </c>
      <c r="T96" s="100">
        <v>40</v>
      </c>
      <c r="U96" s="100">
        <v>1</v>
      </c>
      <c r="V96" s="100">
        <v>2</v>
      </c>
      <c r="W96" s="76"/>
      <c r="X96" s="76" t="s">
        <v>144</v>
      </c>
      <c r="Y96" s="108"/>
      <c r="Z96" s="109"/>
      <c r="AA96" s="108"/>
      <c r="AB96" s="109"/>
      <c r="AC96" s="108"/>
      <c r="AD96" s="109"/>
      <c r="AE96" s="108"/>
      <c r="AF96" s="109"/>
      <c r="AG96" s="108">
        <v>1</v>
      </c>
      <c r="AH96" s="109">
        <v>2</v>
      </c>
      <c r="AI96" s="19"/>
      <c r="AJ96" s="19"/>
      <c r="AK96" s="19"/>
      <c r="AL96" s="19"/>
      <c r="AM96" s="19"/>
      <c r="AN96" s="517"/>
      <c r="AO96" s="19"/>
      <c r="AP96" s="19"/>
      <c r="AQ96" s="19"/>
      <c r="AR96" s="19"/>
      <c r="AS96" s="27"/>
      <c r="AT96" s="22"/>
      <c r="AU96"/>
    </row>
    <row r="97" spans="2:47" ht="15.95" customHeight="1" x14ac:dyDescent="0.2">
      <c r="B97" s="296"/>
      <c r="C97" s="30"/>
      <c r="D97" s="35"/>
      <c r="E97" s="198"/>
      <c r="F97" s="198"/>
      <c r="G97" s="162"/>
      <c r="H97" s="35"/>
      <c r="I97" s="435"/>
      <c r="J97" s="435"/>
      <c r="K97" s="435"/>
      <c r="L97" s="435"/>
      <c r="M97" s="35"/>
      <c r="N97" s="35"/>
      <c r="O97" s="35"/>
      <c r="P97" s="435"/>
      <c r="Q97" s="435"/>
      <c r="R97" s="435"/>
      <c r="S97" s="435"/>
      <c r="T97" s="450"/>
      <c r="U97" s="450"/>
      <c r="V97" s="450"/>
      <c r="W97" s="29"/>
      <c r="X97" s="29"/>
      <c r="Y97" s="36"/>
      <c r="Z97" s="36"/>
      <c r="AA97" s="35"/>
      <c r="AB97" s="35"/>
      <c r="AC97" s="35"/>
      <c r="AD97" s="35"/>
      <c r="AE97" s="35"/>
      <c r="AF97" s="35"/>
      <c r="AG97" s="35"/>
      <c r="AH97" s="321"/>
      <c r="AI97" s="19"/>
      <c r="AJ97" s="19"/>
      <c r="AK97" s="19"/>
      <c r="AL97" s="19"/>
      <c r="AM97" s="19"/>
      <c r="AN97" s="517"/>
      <c r="AO97" s="19"/>
      <c r="AP97" s="19"/>
      <c r="AQ97" s="19"/>
      <c r="AR97" s="19"/>
      <c r="AS97" s="27"/>
      <c r="AT97" s="22"/>
      <c r="AU97"/>
    </row>
    <row r="98" spans="2:47" ht="15.95" customHeight="1" x14ac:dyDescent="0.2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48">
        <v>60</v>
      </c>
      <c r="I98" s="93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93">
        <v>82</v>
      </c>
      <c r="Q98" s="93">
        <v>2</v>
      </c>
      <c r="R98" s="93">
        <v>2</v>
      </c>
      <c r="S98" s="93">
        <v>4</v>
      </c>
      <c r="T98" s="62">
        <f>V98*G98</f>
        <v>90</v>
      </c>
      <c r="U98" s="62">
        <v>2</v>
      </c>
      <c r="V98" s="480">
        <v>6</v>
      </c>
      <c r="W98" s="141" t="s">
        <v>145</v>
      </c>
      <c r="X98" s="141"/>
      <c r="Y98" s="62">
        <v>2</v>
      </c>
      <c r="Z98" s="486">
        <v>6</v>
      </c>
      <c r="AA98" s="98"/>
      <c r="AB98" s="99"/>
      <c r="AC98" s="141">
        <v>1</v>
      </c>
      <c r="AD98" s="487">
        <v>3</v>
      </c>
      <c r="AE98" s="141">
        <v>0.5</v>
      </c>
      <c r="AF98" s="487">
        <v>1.5</v>
      </c>
      <c r="AG98" s="141">
        <v>0.5</v>
      </c>
      <c r="AH98" s="487">
        <v>1.5</v>
      </c>
      <c r="AI98" s="17"/>
      <c r="AJ98" s="17"/>
      <c r="AK98" s="17"/>
      <c r="AL98" s="17"/>
      <c r="AM98" s="17"/>
      <c r="AN98" s="517"/>
      <c r="AO98" s="17"/>
      <c r="AP98" s="17"/>
      <c r="AQ98" s="17"/>
      <c r="AR98" s="17"/>
      <c r="AS98" s="27"/>
      <c r="AT98" s="22"/>
      <c r="AU98"/>
    </row>
    <row r="99" spans="2:47" ht="15.95" customHeight="1" x14ac:dyDescent="0.2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549">
        <v>100</v>
      </c>
      <c r="I99" s="143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143">
        <v>86</v>
      </c>
      <c r="Q99" s="143">
        <v>0</v>
      </c>
      <c r="R99" s="143">
        <v>2</v>
      </c>
      <c r="S99" s="143">
        <v>3</v>
      </c>
      <c r="T99" s="70">
        <v>100</v>
      </c>
      <c r="U99" s="70">
        <v>2</v>
      </c>
      <c r="V99" s="481">
        <v>4</v>
      </c>
      <c r="W99" s="142" t="s">
        <v>235</v>
      </c>
      <c r="X99" s="142" t="s">
        <v>236</v>
      </c>
      <c r="Y99" s="89"/>
      <c r="Z99" s="90"/>
      <c r="AA99" s="70">
        <v>2</v>
      </c>
      <c r="AB99" s="485">
        <v>4</v>
      </c>
      <c r="AC99" s="68"/>
      <c r="AD99" s="69"/>
      <c r="AE99" s="100"/>
      <c r="AF99" s="101"/>
      <c r="AG99" s="100"/>
      <c r="AH99" s="101"/>
      <c r="AI99" s="230"/>
      <c r="AJ99" s="229"/>
      <c r="AK99" s="229"/>
      <c r="AL99" s="229"/>
      <c r="AM99" s="229"/>
      <c r="AN99" s="230"/>
      <c r="AO99" s="17"/>
      <c r="AP99" s="17"/>
      <c r="AQ99" s="17"/>
      <c r="AR99" s="17"/>
      <c r="AS99" s="27"/>
      <c r="AT99" s="22"/>
      <c r="AU99"/>
    </row>
    <row r="100" spans="2:47" ht="15.95" customHeight="1" x14ac:dyDescent="0.2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76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76">
        <v>10</v>
      </c>
      <c r="Q100" s="76">
        <v>0</v>
      </c>
      <c r="R100" s="76">
        <v>1</v>
      </c>
      <c r="S100" s="76">
        <v>3</v>
      </c>
      <c r="T100" s="100">
        <v>32</v>
      </c>
      <c r="U100" s="100">
        <v>1</v>
      </c>
      <c r="V100" s="515">
        <v>2</v>
      </c>
      <c r="W100" s="98" t="s">
        <v>146</v>
      </c>
      <c r="X100" s="98"/>
      <c r="Y100" s="107">
        <f>AA100+AC100</f>
        <v>1</v>
      </c>
      <c r="Z100" s="483">
        <v>2</v>
      </c>
      <c r="AA100" s="104">
        <v>0.5</v>
      </c>
      <c r="AB100" s="484">
        <v>1</v>
      </c>
      <c r="AC100" s="104">
        <v>0.5</v>
      </c>
      <c r="AD100" s="484">
        <v>1</v>
      </c>
      <c r="AE100" s="100"/>
      <c r="AF100" s="101"/>
      <c r="AG100" s="100"/>
      <c r="AH100" s="101"/>
      <c r="AI100" s="229"/>
      <c r="AJ100" s="230"/>
      <c r="AK100" s="229"/>
      <c r="AL100" s="229"/>
      <c r="AM100" s="229"/>
      <c r="AN100" s="230"/>
      <c r="AO100" s="17"/>
      <c r="AP100" s="17"/>
      <c r="AQ100" s="17"/>
      <c r="AR100" s="17"/>
      <c r="AS100" s="27"/>
      <c r="AT100" s="22"/>
      <c r="AU100"/>
    </row>
    <row r="101" spans="2:47" ht="15.95" customHeight="1" x14ac:dyDescent="0.2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76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76">
        <v>54</v>
      </c>
      <c r="Q101" s="76">
        <v>0</v>
      </c>
      <c r="R101" s="76">
        <v>2</v>
      </c>
      <c r="S101" s="76">
        <v>4</v>
      </c>
      <c r="T101" s="100">
        <f t="shared" ref="T101:T110" si="22">V101*G101</f>
        <v>60</v>
      </c>
      <c r="U101" s="100">
        <v>2</v>
      </c>
      <c r="V101" s="100">
        <v>4</v>
      </c>
      <c r="W101" s="98" t="s">
        <v>146</v>
      </c>
      <c r="X101" s="98"/>
      <c r="Y101" s="107">
        <f t="shared" ref="Y101" si="23">AA101+AC101</f>
        <v>2</v>
      </c>
      <c r="Z101" s="106">
        <f t="shared" ref="Z101" si="24">AB101+AD101</f>
        <v>4</v>
      </c>
      <c r="AA101" s="104">
        <v>1</v>
      </c>
      <c r="AB101" s="105">
        <v>2</v>
      </c>
      <c r="AC101" s="104">
        <v>1</v>
      </c>
      <c r="AD101" s="105">
        <v>2</v>
      </c>
      <c r="AE101" s="100"/>
      <c r="AF101" s="101"/>
      <c r="AG101" s="100"/>
      <c r="AH101" s="101"/>
      <c r="AI101" s="229"/>
      <c r="AJ101" s="230"/>
      <c r="AK101" s="229"/>
      <c r="AL101" s="229"/>
      <c r="AM101" s="229"/>
      <c r="AN101" s="230"/>
      <c r="AO101" s="17"/>
      <c r="AP101" s="17"/>
      <c r="AQ101" s="17"/>
      <c r="AR101" s="17"/>
      <c r="AS101" s="27"/>
      <c r="AT101" s="22"/>
      <c r="AU101"/>
    </row>
    <row r="102" spans="2:47" ht="15.95" customHeight="1" x14ac:dyDescent="0.25">
      <c r="B102" s="289">
        <v>7</v>
      </c>
      <c r="C102" s="46"/>
      <c r="D102" s="46" t="s">
        <v>80</v>
      </c>
      <c r="E102" s="98">
        <v>2</v>
      </c>
      <c r="F102" s="98">
        <v>2</v>
      </c>
      <c r="G102" s="474">
        <v>20</v>
      </c>
      <c r="H102" s="180">
        <v>30</v>
      </c>
      <c r="I102" s="76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76">
        <v>12</v>
      </c>
      <c r="Q102" s="76">
        <v>0</v>
      </c>
      <c r="R102" s="76">
        <v>1</v>
      </c>
      <c r="S102" s="76">
        <v>1</v>
      </c>
      <c r="T102" s="100">
        <f t="shared" si="22"/>
        <v>20</v>
      </c>
      <c r="U102" s="100">
        <v>1</v>
      </c>
      <c r="V102" s="100">
        <v>1</v>
      </c>
      <c r="W102" s="98" t="s">
        <v>147</v>
      </c>
      <c r="X102" s="98"/>
      <c r="Y102" s="107">
        <f t="shared" ref="Y102:Y103" si="25">AA102+AC102</f>
        <v>1</v>
      </c>
      <c r="Z102" s="106">
        <f t="shared" ref="Z102:Z103" si="26">AB102+AD102</f>
        <v>1</v>
      </c>
      <c r="AA102" s="104">
        <v>0.5</v>
      </c>
      <c r="AB102" s="105">
        <v>0.5</v>
      </c>
      <c r="AC102" s="104">
        <v>0.5</v>
      </c>
      <c r="AD102" s="105">
        <v>0.5</v>
      </c>
      <c r="AE102" s="100"/>
      <c r="AF102" s="101"/>
      <c r="AG102" s="100"/>
      <c r="AH102" s="101"/>
      <c r="AI102" s="229"/>
      <c r="AJ102" s="230"/>
      <c r="AK102" s="17"/>
      <c r="AL102" s="17"/>
      <c r="AM102" s="17"/>
      <c r="AN102" s="517"/>
      <c r="AO102" s="17"/>
      <c r="AP102" s="17"/>
      <c r="AQ102" s="17"/>
      <c r="AR102" s="17"/>
      <c r="AS102" s="27"/>
      <c r="AT102" s="22"/>
      <c r="AU102"/>
    </row>
    <row r="103" spans="2:47" ht="15.95" customHeight="1" x14ac:dyDescent="0.2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76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76">
        <v>13</v>
      </c>
      <c r="Q103" s="76">
        <v>0</v>
      </c>
      <c r="R103" s="76">
        <v>1</v>
      </c>
      <c r="S103" s="76">
        <v>1</v>
      </c>
      <c r="T103" s="100">
        <v>14</v>
      </c>
      <c r="U103" s="100">
        <v>1</v>
      </c>
      <c r="V103" s="100">
        <v>1</v>
      </c>
      <c r="W103" s="98" t="s">
        <v>146</v>
      </c>
      <c r="X103" s="98"/>
      <c r="Y103" s="107">
        <f t="shared" si="25"/>
        <v>1</v>
      </c>
      <c r="Z103" s="106">
        <f t="shared" si="26"/>
        <v>1</v>
      </c>
      <c r="AA103" s="104">
        <v>0.5</v>
      </c>
      <c r="AB103" s="105">
        <v>0.5</v>
      </c>
      <c r="AC103" s="104">
        <v>0.5</v>
      </c>
      <c r="AD103" s="105">
        <v>0.5</v>
      </c>
      <c r="AE103" s="100"/>
      <c r="AF103" s="101"/>
      <c r="AG103" s="100"/>
      <c r="AH103" s="101"/>
      <c r="AI103" s="214"/>
      <c r="AJ103" s="17"/>
      <c r="AK103" s="17"/>
      <c r="AL103" s="17"/>
      <c r="AM103" s="17"/>
      <c r="AN103" s="517"/>
      <c r="AO103" s="17"/>
      <c r="AP103" s="17"/>
      <c r="AQ103" s="17"/>
      <c r="AR103" s="17"/>
      <c r="AS103" s="27"/>
      <c r="AT103" s="22"/>
      <c r="AU103"/>
    </row>
    <row r="104" spans="2:47" ht="15.95" customHeight="1" x14ac:dyDescent="0.25">
      <c r="B104" s="289">
        <v>7</v>
      </c>
      <c r="C104" s="46"/>
      <c r="D104" s="46" t="s">
        <v>182</v>
      </c>
      <c r="E104" s="98">
        <v>3</v>
      </c>
      <c r="F104" s="98">
        <v>1</v>
      </c>
      <c r="G104" s="474">
        <v>20</v>
      </c>
      <c r="H104" s="180">
        <v>40</v>
      </c>
      <c r="I104" s="76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76">
        <v>22</v>
      </c>
      <c r="Q104" s="76">
        <v>0</v>
      </c>
      <c r="R104" s="76">
        <v>1</v>
      </c>
      <c r="S104" s="76">
        <v>2</v>
      </c>
      <c r="T104" s="100">
        <f t="shared" si="22"/>
        <v>40</v>
      </c>
      <c r="U104" s="100">
        <v>1</v>
      </c>
      <c r="V104" s="100">
        <v>2</v>
      </c>
      <c r="W104" s="404" t="s">
        <v>235</v>
      </c>
      <c r="X104" s="404" t="s">
        <v>273</v>
      </c>
      <c r="Y104" s="89"/>
      <c r="Z104" s="90"/>
      <c r="AA104" s="89">
        <v>1</v>
      </c>
      <c r="AB104" s="90">
        <v>2</v>
      </c>
      <c r="AC104" s="68"/>
      <c r="AD104" s="69"/>
      <c r="AE104" s="100"/>
      <c r="AF104" s="101"/>
      <c r="AG104" s="100"/>
      <c r="AH104" s="101"/>
      <c r="AI104" s="17"/>
      <c r="AJ104" s="17"/>
      <c r="AK104" s="17"/>
      <c r="AL104" s="17"/>
      <c r="AM104" s="17"/>
      <c r="AN104" s="517"/>
      <c r="AO104" s="17"/>
      <c r="AP104" s="17"/>
      <c r="AQ104" s="17"/>
      <c r="AR104" s="17"/>
      <c r="AS104" s="27"/>
      <c r="AT104" s="22"/>
      <c r="AU104"/>
    </row>
    <row r="105" spans="2:47" ht="15.95" customHeight="1" x14ac:dyDescent="0.25">
      <c r="B105" s="289">
        <v>7</v>
      </c>
      <c r="C105" s="46"/>
      <c r="D105" s="46" t="s">
        <v>183</v>
      </c>
      <c r="E105" s="98">
        <v>2</v>
      </c>
      <c r="F105" s="98">
        <v>2</v>
      </c>
      <c r="G105" s="474">
        <v>20</v>
      </c>
      <c r="H105" s="180">
        <v>40</v>
      </c>
      <c r="I105" s="76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76">
        <v>27</v>
      </c>
      <c r="Q105" s="76">
        <v>0</v>
      </c>
      <c r="R105" s="76">
        <v>1</v>
      </c>
      <c r="S105" s="76">
        <v>2</v>
      </c>
      <c r="T105" s="100">
        <f t="shared" si="22"/>
        <v>40</v>
      </c>
      <c r="U105" s="100">
        <v>1</v>
      </c>
      <c r="V105" s="100">
        <v>2</v>
      </c>
      <c r="W105" s="404" t="s">
        <v>235</v>
      </c>
      <c r="X105" s="404" t="s">
        <v>273</v>
      </c>
      <c r="Y105" s="89"/>
      <c r="Z105" s="90"/>
      <c r="AA105" s="89">
        <v>1</v>
      </c>
      <c r="AB105" s="90">
        <v>2</v>
      </c>
      <c r="AC105" s="68"/>
      <c r="AD105" s="69"/>
      <c r="AE105" s="100"/>
      <c r="AF105" s="101"/>
      <c r="AG105" s="100"/>
      <c r="AH105" s="101"/>
      <c r="AI105" s="214"/>
      <c r="AJ105" s="17"/>
      <c r="AK105" s="17"/>
      <c r="AL105" s="17"/>
      <c r="AM105" s="17"/>
      <c r="AN105" s="517"/>
      <c r="AO105" s="17"/>
      <c r="AP105" s="17"/>
      <c r="AQ105" s="17"/>
      <c r="AR105" s="17"/>
      <c r="AS105" s="27"/>
      <c r="AT105" s="22"/>
      <c r="AU105"/>
    </row>
    <row r="106" spans="2:47" ht="15.95" customHeight="1" x14ac:dyDescent="0.25">
      <c r="B106" s="289">
        <v>7</v>
      </c>
      <c r="C106" s="46"/>
      <c r="D106" s="46" t="s">
        <v>184</v>
      </c>
      <c r="E106" s="98">
        <v>3</v>
      </c>
      <c r="F106" s="98">
        <v>1</v>
      </c>
      <c r="G106" s="474">
        <v>20</v>
      </c>
      <c r="H106" s="180">
        <v>40</v>
      </c>
      <c r="I106" s="76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76">
        <v>24</v>
      </c>
      <c r="Q106" s="76">
        <v>0</v>
      </c>
      <c r="R106" s="76">
        <v>1</v>
      </c>
      <c r="S106" s="245">
        <v>1</v>
      </c>
      <c r="T106" s="100">
        <f t="shared" si="22"/>
        <v>20</v>
      </c>
      <c r="U106" s="100">
        <v>1</v>
      </c>
      <c r="V106" s="515">
        <v>1</v>
      </c>
      <c r="W106" s="404" t="s">
        <v>235</v>
      </c>
      <c r="X106" s="404" t="s">
        <v>273</v>
      </c>
      <c r="Y106" s="89"/>
      <c r="Z106" s="90"/>
      <c r="AA106" s="89">
        <v>1</v>
      </c>
      <c r="AB106" s="471">
        <v>1</v>
      </c>
      <c r="AC106" s="68"/>
      <c r="AD106" s="69"/>
      <c r="AE106" s="100"/>
      <c r="AF106" s="101"/>
      <c r="AG106" s="100"/>
      <c r="AH106" s="101"/>
      <c r="AI106" s="17"/>
      <c r="AJ106" s="17"/>
      <c r="AK106" s="17"/>
      <c r="AL106" s="17"/>
      <c r="AM106" s="17"/>
      <c r="AN106" s="517"/>
      <c r="AO106" s="17"/>
      <c r="AP106" s="17"/>
      <c r="AQ106" s="17"/>
      <c r="AR106" s="17"/>
      <c r="AS106" s="27"/>
      <c r="AT106" s="22"/>
      <c r="AU106"/>
    </row>
    <row r="107" spans="2:47" ht="15.95" customHeight="1" x14ac:dyDescent="0.2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76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76">
        <v>27</v>
      </c>
      <c r="Q107" s="76">
        <v>0</v>
      </c>
      <c r="R107" s="76">
        <v>1</v>
      </c>
      <c r="S107" s="76">
        <v>2</v>
      </c>
      <c r="T107" s="100">
        <f t="shared" si="22"/>
        <v>30</v>
      </c>
      <c r="U107" s="100">
        <v>1</v>
      </c>
      <c r="V107" s="100">
        <v>2</v>
      </c>
      <c r="W107" s="404" t="s">
        <v>235</v>
      </c>
      <c r="X107" s="404" t="s">
        <v>273</v>
      </c>
      <c r="Y107" s="89"/>
      <c r="Z107" s="90"/>
      <c r="AA107" s="89">
        <v>1</v>
      </c>
      <c r="AB107" s="90">
        <v>2</v>
      </c>
      <c r="AC107" s="68"/>
      <c r="AD107" s="69"/>
      <c r="AE107" s="100"/>
      <c r="AF107" s="101"/>
      <c r="AG107" s="100"/>
      <c r="AH107" s="101"/>
      <c r="AI107" s="17"/>
      <c r="AJ107" s="17"/>
      <c r="AK107" s="17"/>
      <c r="AL107" s="17"/>
      <c r="AM107" s="17"/>
      <c r="AN107" s="517"/>
      <c r="AO107" s="17"/>
      <c r="AP107" s="17"/>
      <c r="AQ107" s="17"/>
      <c r="AR107" s="17"/>
      <c r="AS107" s="27"/>
      <c r="AT107" s="22"/>
      <c r="AU107"/>
    </row>
    <row r="108" spans="2:47" ht="15.95" customHeight="1" x14ac:dyDescent="0.25">
      <c r="B108" s="289">
        <v>7</v>
      </c>
      <c r="C108" s="46"/>
      <c r="D108" s="46" t="s">
        <v>186</v>
      </c>
      <c r="E108" s="98">
        <v>3</v>
      </c>
      <c r="F108" s="98">
        <v>1</v>
      </c>
      <c r="G108" s="474">
        <v>20</v>
      </c>
      <c r="H108" s="180">
        <v>40</v>
      </c>
      <c r="I108" s="76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76">
        <v>20</v>
      </c>
      <c r="Q108" s="76">
        <v>0</v>
      </c>
      <c r="R108" s="76">
        <v>1</v>
      </c>
      <c r="S108" s="76">
        <v>3</v>
      </c>
      <c r="T108" s="100">
        <f t="shared" si="22"/>
        <v>60</v>
      </c>
      <c r="U108" s="100">
        <v>1</v>
      </c>
      <c r="V108" s="100">
        <v>3</v>
      </c>
      <c r="W108" s="404" t="s">
        <v>235</v>
      </c>
      <c r="X108" s="404" t="s">
        <v>273</v>
      </c>
      <c r="Y108" s="89"/>
      <c r="Z108" s="90"/>
      <c r="AA108" s="89">
        <v>1</v>
      </c>
      <c r="AB108" s="90">
        <v>3</v>
      </c>
      <c r="AC108" s="68"/>
      <c r="AD108" s="69"/>
      <c r="AE108" s="100"/>
      <c r="AF108" s="101"/>
      <c r="AG108" s="100"/>
      <c r="AH108" s="101"/>
      <c r="AI108" s="17"/>
      <c r="AJ108" s="17"/>
      <c r="AK108" s="17"/>
      <c r="AL108" s="17"/>
      <c r="AM108" s="17"/>
      <c r="AN108" s="517"/>
      <c r="AO108" s="17"/>
      <c r="AP108" s="17"/>
      <c r="AQ108" s="17"/>
      <c r="AR108" s="17"/>
      <c r="AS108" s="27"/>
      <c r="AT108" s="22"/>
      <c r="AU108"/>
    </row>
    <row r="109" spans="2:47" ht="15.95" customHeight="1" x14ac:dyDescent="0.2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76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76">
        <v>17</v>
      </c>
      <c r="Q109" s="76">
        <v>2</v>
      </c>
      <c r="R109" s="76">
        <v>1</v>
      </c>
      <c r="S109" s="76">
        <v>3</v>
      </c>
      <c r="T109" s="100">
        <f t="shared" si="22"/>
        <v>30</v>
      </c>
      <c r="U109" s="100">
        <v>1</v>
      </c>
      <c r="V109" s="515">
        <v>2</v>
      </c>
      <c r="W109" s="404" t="s">
        <v>272</v>
      </c>
      <c r="X109" s="404" t="s">
        <v>273</v>
      </c>
      <c r="Y109" s="164"/>
      <c r="Z109" s="165"/>
      <c r="AA109" s="166"/>
      <c r="AB109" s="167"/>
      <c r="AC109" s="164">
        <v>1</v>
      </c>
      <c r="AD109" s="488">
        <v>2</v>
      </c>
      <c r="AE109" s="100"/>
      <c r="AF109" s="101"/>
      <c r="AG109" s="100"/>
      <c r="AH109" s="101"/>
      <c r="AI109" s="17"/>
      <c r="AJ109" s="17"/>
      <c r="AK109" s="17"/>
      <c r="AL109" s="17"/>
      <c r="AM109" s="17"/>
      <c r="AN109" s="517"/>
      <c r="AO109" s="17"/>
      <c r="AP109" s="17"/>
      <c r="AQ109" s="17"/>
      <c r="AR109" s="17"/>
      <c r="AS109" s="27"/>
      <c r="AT109" s="22"/>
      <c r="AU109"/>
    </row>
    <row r="110" spans="2:47" ht="15.95" customHeight="1" x14ac:dyDescent="0.2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76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76">
        <v>20</v>
      </c>
      <c r="Q110" s="76">
        <v>0</v>
      </c>
      <c r="R110" s="76">
        <v>1</v>
      </c>
      <c r="S110" s="76">
        <v>2</v>
      </c>
      <c r="T110" s="100">
        <f t="shared" si="22"/>
        <v>30</v>
      </c>
      <c r="U110" s="100">
        <v>1</v>
      </c>
      <c r="V110" s="100">
        <v>2</v>
      </c>
      <c r="W110" s="404" t="s">
        <v>272</v>
      </c>
      <c r="X110" s="404" t="s">
        <v>273</v>
      </c>
      <c r="Y110" s="164"/>
      <c r="Z110" s="165"/>
      <c r="AA110" s="166"/>
      <c r="AB110" s="167"/>
      <c r="AC110" s="164">
        <v>1</v>
      </c>
      <c r="AD110" s="165">
        <v>2</v>
      </c>
      <c r="AE110" s="100"/>
      <c r="AF110" s="101"/>
      <c r="AG110" s="100"/>
      <c r="AH110" s="101"/>
      <c r="AI110" s="17"/>
      <c r="AJ110" s="17"/>
      <c r="AK110" s="17"/>
      <c r="AL110" s="17"/>
      <c r="AM110" s="17"/>
      <c r="AN110" s="517"/>
      <c r="AO110" s="17"/>
      <c r="AP110" s="17"/>
      <c r="AQ110" s="17"/>
      <c r="AR110" s="17"/>
      <c r="AS110" s="27"/>
      <c r="AT110" s="22"/>
      <c r="AU110"/>
    </row>
    <row r="111" spans="2:47" ht="15.95" customHeight="1" x14ac:dyDescent="0.25">
      <c r="B111" s="289">
        <v>7</v>
      </c>
      <c r="C111" s="46"/>
      <c r="D111" s="46" t="s">
        <v>174</v>
      </c>
      <c r="E111" s="98">
        <v>3</v>
      </c>
      <c r="F111" s="98">
        <v>1</v>
      </c>
      <c r="G111" s="474">
        <v>20</v>
      </c>
      <c r="H111" s="180">
        <v>30</v>
      </c>
      <c r="I111" s="76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76">
        <v>23</v>
      </c>
      <c r="Q111" s="76">
        <v>0</v>
      </c>
      <c r="R111" s="76">
        <v>1</v>
      </c>
      <c r="S111" s="76">
        <v>1</v>
      </c>
      <c r="T111" s="100">
        <v>30</v>
      </c>
      <c r="U111" s="100">
        <v>1</v>
      </c>
      <c r="V111" s="210">
        <v>2</v>
      </c>
      <c r="W111" s="404" t="s">
        <v>272</v>
      </c>
      <c r="X111" s="404" t="s">
        <v>273</v>
      </c>
      <c r="Y111" s="164"/>
      <c r="Z111" s="165"/>
      <c r="AA111" s="166"/>
      <c r="AB111" s="167"/>
      <c r="AC111" s="164">
        <v>1</v>
      </c>
      <c r="AD111" s="488">
        <v>2</v>
      </c>
      <c r="AE111" s="100"/>
      <c r="AF111" s="101"/>
      <c r="AG111" s="100"/>
      <c r="AH111" s="101"/>
      <c r="AI111" s="17"/>
      <c r="AJ111" s="17"/>
      <c r="AK111" s="17"/>
      <c r="AL111" s="17"/>
      <c r="AM111" s="17"/>
      <c r="AN111" s="517"/>
      <c r="AO111" s="17"/>
      <c r="AP111" s="17"/>
      <c r="AQ111" s="17"/>
      <c r="AR111" s="17"/>
      <c r="AS111" s="27"/>
      <c r="AT111" s="22"/>
      <c r="AU111"/>
    </row>
    <row r="112" spans="2:47" ht="15.95" customHeight="1" x14ac:dyDescent="0.2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4">
        <v>20</v>
      </c>
      <c r="H112" s="180">
        <v>30</v>
      </c>
      <c r="I112" s="76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76">
        <v>21</v>
      </c>
      <c r="Q112" s="76">
        <v>1</v>
      </c>
      <c r="R112" s="76">
        <v>1</v>
      </c>
      <c r="S112" s="76">
        <v>2</v>
      </c>
      <c r="T112" s="100">
        <v>30</v>
      </c>
      <c r="U112" s="100">
        <v>1</v>
      </c>
      <c r="V112" s="100">
        <v>2</v>
      </c>
      <c r="W112" s="404" t="s">
        <v>272</v>
      </c>
      <c r="X112" s="404" t="s">
        <v>273</v>
      </c>
      <c r="Y112" s="164"/>
      <c r="Z112" s="165"/>
      <c r="AA112" s="166"/>
      <c r="AB112" s="167"/>
      <c r="AC112" s="164">
        <v>1</v>
      </c>
      <c r="AD112" s="165">
        <v>2</v>
      </c>
      <c r="AE112" s="100"/>
      <c r="AF112" s="101"/>
      <c r="AG112" s="100"/>
      <c r="AH112" s="101"/>
      <c r="AI112" s="17"/>
      <c r="AJ112" s="17"/>
      <c r="AK112" s="17"/>
      <c r="AL112" s="17"/>
      <c r="AM112" s="17"/>
      <c r="AN112" s="517"/>
      <c r="AO112" s="17"/>
      <c r="AP112" s="17"/>
      <c r="AQ112" s="17"/>
      <c r="AR112" s="17"/>
      <c r="AS112" s="27"/>
      <c r="AT112" s="22"/>
      <c r="AU112"/>
    </row>
    <row r="113" spans="1:47" ht="15.95" customHeight="1" x14ac:dyDescent="0.25">
      <c r="B113" s="289">
        <v>7</v>
      </c>
      <c r="C113" s="46"/>
      <c r="D113" s="46" t="s">
        <v>168</v>
      </c>
      <c r="E113" s="98">
        <v>3</v>
      </c>
      <c r="F113" s="98">
        <v>1</v>
      </c>
      <c r="G113" s="87">
        <v>9</v>
      </c>
      <c r="H113" s="180">
        <v>18</v>
      </c>
      <c r="I113" s="76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76">
        <v>4</v>
      </c>
      <c r="Q113" s="76">
        <v>0</v>
      </c>
      <c r="R113" s="76">
        <v>1</v>
      </c>
      <c r="S113" s="76">
        <v>1</v>
      </c>
      <c r="T113" s="100">
        <f t="shared" ref="T113:T122" si="27">V113*G113</f>
        <v>9</v>
      </c>
      <c r="U113" s="100">
        <v>1</v>
      </c>
      <c r="V113" s="100">
        <v>1</v>
      </c>
      <c r="W113" s="404"/>
      <c r="X113" s="405" t="s">
        <v>270</v>
      </c>
      <c r="Y113" s="164"/>
      <c r="Z113" s="165"/>
      <c r="AA113" s="166"/>
      <c r="AB113" s="167"/>
      <c r="AC113" s="166"/>
      <c r="AD113" s="167"/>
      <c r="AE113" s="100">
        <v>1</v>
      </c>
      <c r="AF113" s="101">
        <v>1</v>
      </c>
      <c r="AG113" s="100"/>
      <c r="AH113" s="101"/>
      <c r="AI113" s="17"/>
      <c r="AJ113" s="17"/>
      <c r="AK113" s="17"/>
      <c r="AL113" s="17"/>
      <c r="AM113" s="17"/>
      <c r="AN113" s="517"/>
      <c r="AO113" s="17"/>
      <c r="AP113" s="17"/>
      <c r="AQ113" s="17"/>
      <c r="AR113" s="17"/>
      <c r="AS113" s="27"/>
      <c r="AT113" s="22"/>
      <c r="AU113"/>
    </row>
    <row r="114" spans="1:47" ht="15.95" customHeight="1" x14ac:dyDescent="0.25">
      <c r="B114" s="289">
        <v>7</v>
      </c>
      <c r="C114" s="46"/>
      <c r="D114" s="46" t="s">
        <v>169</v>
      </c>
      <c r="E114" s="98">
        <v>3</v>
      </c>
      <c r="F114" s="98">
        <v>1</v>
      </c>
      <c r="G114" s="87">
        <v>16</v>
      </c>
      <c r="H114" s="180">
        <v>16</v>
      </c>
      <c r="I114" s="76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76">
        <v>13</v>
      </c>
      <c r="Q114" s="76">
        <v>0</v>
      </c>
      <c r="R114" s="76">
        <v>1</v>
      </c>
      <c r="S114" s="76">
        <v>1</v>
      </c>
      <c r="T114" s="100">
        <f t="shared" si="27"/>
        <v>16</v>
      </c>
      <c r="U114" s="100">
        <v>1</v>
      </c>
      <c r="V114" s="100">
        <v>1</v>
      </c>
      <c r="W114" s="404"/>
      <c r="X114" s="405" t="s">
        <v>270</v>
      </c>
      <c r="Y114" s="164"/>
      <c r="Z114" s="165"/>
      <c r="AA114" s="166"/>
      <c r="AB114" s="167"/>
      <c r="AC114" s="166"/>
      <c r="AD114" s="167"/>
      <c r="AE114" s="100">
        <v>1</v>
      </c>
      <c r="AF114" s="101">
        <v>1</v>
      </c>
      <c r="AG114" s="100"/>
      <c r="AH114" s="101"/>
      <c r="AI114" s="17"/>
      <c r="AJ114" s="17"/>
      <c r="AK114" s="17"/>
      <c r="AL114" s="17"/>
      <c r="AM114" s="17"/>
      <c r="AN114" s="517"/>
      <c r="AO114" s="17"/>
      <c r="AP114" s="17"/>
      <c r="AQ114" s="17"/>
      <c r="AR114" s="17"/>
      <c r="AS114" s="27"/>
      <c r="AT114" s="22"/>
      <c r="AU114"/>
    </row>
    <row r="115" spans="1:47" ht="15.95" customHeight="1" x14ac:dyDescent="0.2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76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76">
        <v>4</v>
      </c>
      <c r="Q115" s="76">
        <v>0</v>
      </c>
      <c r="R115" s="76">
        <v>1</v>
      </c>
      <c r="S115" s="76">
        <v>1</v>
      </c>
      <c r="T115" s="100">
        <f t="shared" si="27"/>
        <v>16</v>
      </c>
      <c r="U115" s="100">
        <v>1</v>
      </c>
      <c r="V115" s="100">
        <v>1</v>
      </c>
      <c r="W115" s="404"/>
      <c r="X115" s="405" t="s">
        <v>270</v>
      </c>
      <c r="Y115" s="164"/>
      <c r="Z115" s="165"/>
      <c r="AA115" s="166"/>
      <c r="AB115" s="167"/>
      <c r="AC115" s="166"/>
      <c r="AD115" s="167"/>
      <c r="AE115" s="100">
        <v>1</v>
      </c>
      <c r="AF115" s="101">
        <v>1</v>
      </c>
      <c r="AG115" s="100"/>
      <c r="AH115" s="101"/>
      <c r="AI115" s="17"/>
      <c r="AJ115" s="17"/>
      <c r="AK115" s="17"/>
      <c r="AL115" s="17"/>
      <c r="AM115" s="17"/>
      <c r="AN115" s="517"/>
      <c r="AO115" s="17"/>
      <c r="AP115" s="17"/>
      <c r="AQ115" s="17"/>
      <c r="AR115" s="17"/>
      <c r="AS115" s="27"/>
      <c r="AT115" s="22"/>
      <c r="AU115"/>
    </row>
    <row r="116" spans="1:47" ht="15.95" customHeight="1" x14ac:dyDescent="0.25">
      <c r="B116" s="289">
        <v>7</v>
      </c>
      <c r="C116" s="467"/>
      <c r="D116" s="46" t="s">
        <v>176</v>
      </c>
      <c r="E116" s="98">
        <v>3</v>
      </c>
      <c r="F116" s="98">
        <v>1</v>
      </c>
      <c r="G116" s="87">
        <v>16</v>
      </c>
      <c r="H116" s="180">
        <v>20</v>
      </c>
      <c r="I116" s="76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76">
        <v>5</v>
      </c>
      <c r="Q116" s="76">
        <v>0</v>
      </c>
      <c r="R116" s="76">
        <v>1</v>
      </c>
      <c r="S116" s="76">
        <v>1</v>
      </c>
      <c r="T116" s="100">
        <f t="shared" si="27"/>
        <v>16</v>
      </c>
      <c r="U116" s="100">
        <v>1</v>
      </c>
      <c r="V116" s="100">
        <v>1</v>
      </c>
      <c r="W116" s="404"/>
      <c r="X116" s="405" t="s">
        <v>270</v>
      </c>
      <c r="Y116" s="164"/>
      <c r="Z116" s="165"/>
      <c r="AA116" s="166"/>
      <c r="AB116" s="167"/>
      <c r="AC116" s="166"/>
      <c r="AD116" s="167"/>
      <c r="AE116" s="100">
        <v>1</v>
      </c>
      <c r="AF116" s="101">
        <v>1</v>
      </c>
      <c r="AG116" s="100"/>
      <c r="AH116" s="101"/>
      <c r="AI116" s="17"/>
      <c r="AJ116" s="17"/>
      <c r="AK116" s="17"/>
      <c r="AL116" s="17"/>
      <c r="AM116" s="17"/>
      <c r="AN116" s="517"/>
      <c r="AO116" s="17"/>
      <c r="AP116" s="17"/>
      <c r="AQ116" s="17"/>
      <c r="AR116" s="17"/>
      <c r="AS116" s="27"/>
      <c r="AT116" s="22"/>
      <c r="AU116"/>
    </row>
    <row r="117" spans="1:47" ht="15.95" customHeight="1" x14ac:dyDescent="0.25">
      <c r="B117" s="289">
        <v>7</v>
      </c>
      <c r="C117" s="46"/>
      <c r="D117" s="46" t="s">
        <v>177</v>
      </c>
      <c r="E117" s="98">
        <v>3</v>
      </c>
      <c r="F117" s="98">
        <v>1</v>
      </c>
      <c r="G117" s="87">
        <v>12</v>
      </c>
      <c r="H117" s="180">
        <v>16</v>
      </c>
      <c r="I117" s="76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76">
        <v>11</v>
      </c>
      <c r="Q117" s="76">
        <v>0</v>
      </c>
      <c r="R117" s="76">
        <v>1</v>
      </c>
      <c r="S117" s="76">
        <v>1</v>
      </c>
      <c r="T117" s="100">
        <f t="shared" si="27"/>
        <v>12</v>
      </c>
      <c r="U117" s="100">
        <v>1</v>
      </c>
      <c r="V117" s="100">
        <v>1</v>
      </c>
      <c r="W117" s="404"/>
      <c r="X117" s="405" t="s">
        <v>270</v>
      </c>
      <c r="Y117" s="164"/>
      <c r="Z117" s="165"/>
      <c r="AA117" s="166"/>
      <c r="AB117" s="167"/>
      <c r="AC117" s="166"/>
      <c r="AD117" s="167"/>
      <c r="AE117" s="100">
        <v>1</v>
      </c>
      <c r="AF117" s="101">
        <v>1</v>
      </c>
      <c r="AG117" s="100"/>
      <c r="AH117" s="101"/>
      <c r="AI117" s="17"/>
      <c r="AJ117" s="17"/>
      <c r="AK117" s="17"/>
      <c r="AL117" s="17"/>
      <c r="AM117" s="17"/>
      <c r="AN117" s="517"/>
      <c r="AO117" s="17"/>
      <c r="AP117" s="17"/>
      <c r="AQ117" s="17"/>
      <c r="AR117" s="17"/>
      <c r="AS117" s="27"/>
      <c r="AT117" s="22"/>
      <c r="AU117"/>
    </row>
    <row r="118" spans="1:47" ht="15.95" customHeight="1" x14ac:dyDescent="0.2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76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76">
        <v>12</v>
      </c>
      <c r="Q118" s="76">
        <v>0</v>
      </c>
      <c r="R118" s="76">
        <v>1</v>
      </c>
      <c r="S118" s="76">
        <v>1</v>
      </c>
      <c r="T118" s="100">
        <f t="shared" si="27"/>
        <v>16</v>
      </c>
      <c r="U118" s="100">
        <v>1</v>
      </c>
      <c r="V118" s="100">
        <v>1</v>
      </c>
      <c r="W118" s="404"/>
      <c r="X118" s="405" t="s">
        <v>270</v>
      </c>
      <c r="Y118" s="164"/>
      <c r="Z118" s="165"/>
      <c r="AA118" s="166"/>
      <c r="AB118" s="167"/>
      <c r="AC118" s="166"/>
      <c r="AD118" s="167"/>
      <c r="AE118" s="100">
        <v>1</v>
      </c>
      <c r="AF118" s="101">
        <v>1</v>
      </c>
      <c r="AG118" s="100"/>
      <c r="AH118" s="101"/>
      <c r="AI118" s="17"/>
      <c r="AJ118" s="17"/>
      <c r="AK118" s="17"/>
      <c r="AL118" s="17"/>
      <c r="AM118" s="17"/>
      <c r="AN118" s="517"/>
      <c r="AO118" s="17"/>
      <c r="AP118" s="17"/>
      <c r="AQ118" s="17"/>
      <c r="AR118" s="17"/>
      <c r="AS118" s="27"/>
      <c r="AT118" s="22"/>
      <c r="AU118"/>
    </row>
    <row r="119" spans="1:47" ht="15.95" customHeight="1" x14ac:dyDescent="0.25">
      <c r="B119" s="289">
        <v>7</v>
      </c>
      <c r="C119" s="46"/>
      <c r="D119" s="46" t="s">
        <v>179</v>
      </c>
      <c r="E119" s="98">
        <v>2</v>
      </c>
      <c r="F119" s="98">
        <v>2</v>
      </c>
      <c r="G119" s="474">
        <v>20</v>
      </c>
      <c r="H119" s="180">
        <v>20</v>
      </c>
      <c r="I119" s="76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76">
        <v>16</v>
      </c>
      <c r="Q119" s="76">
        <v>1</v>
      </c>
      <c r="R119" s="76">
        <v>1</v>
      </c>
      <c r="S119" s="76">
        <v>1</v>
      </c>
      <c r="T119" s="100">
        <f t="shared" si="27"/>
        <v>20</v>
      </c>
      <c r="U119" s="100">
        <v>1</v>
      </c>
      <c r="V119" s="100">
        <v>1</v>
      </c>
      <c r="W119" s="404"/>
      <c r="X119" s="405" t="s">
        <v>271</v>
      </c>
      <c r="Y119" s="164"/>
      <c r="Z119" s="165"/>
      <c r="AA119" s="166"/>
      <c r="AB119" s="167"/>
      <c r="AC119" s="166"/>
      <c r="AD119" s="167"/>
      <c r="AE119" s="100"/>
      <c r="AF119" s="101"/>
      <c r="AG119" s="100">
        <v>1</v>
      </c>
      <c r="AH119" s="101">
        <v>1</v>
      </c>
      <c r="AI119" s="17"/>
      <c r="AJ119" s="17"/>
      <c r="AK119" s="17"/>
      <c r="AL119" s="17"/>
      <c r="AM119" s="17"/>
      <c r="AN119" s="517"/>
      <c r="AO119" s="17"/>
      <c r="AP119" s="17"/>
      <c r="AQ119" s="17"/>
      <c r="AR119" s="17"/>
      <c r="AS119" s="27"/>
      <c r="AT119" s="22"/>
      <c r="AU119"/>
    </row>
    <row r="120" spans="1:47" ht="15.95" customHeight="1" x14ac:dyDescent="0.25">
      <c r="B120" s="289">
        <v>7</v>
      </c>
      <c r="C120" s="46"/>
      <c r="D120" s="46" t="s">
        <v>232</v>
      </c>
      <c r="E120" s="98">
        <v>2</v>
      </c>
      <c r="F120" s="98">
        <v>2</v>
      </c>
      <c r="G120" s="474">
        <v>20</v>
      </c>
      <c r="H120" s="180">
        <v>20</v>
      </c>
      <c r="I120" s="76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76">
        <v>19</v>
      </c>
      <c r="Q120" s="76">
        <v>0</v>
      </c>
      <c r="R120" s="76">
        <v>1</v>
      </c>
      <c r="S120" s="76">
        <v>1</v>
      </c>
      <c r="T120" s="100">
        <f t="shared" si="27"/>
        <v>20</v>
      </c>
      <c r="U120" s="100">
        <v>1</v>
      </c>
      <c r="V120" s="100">
        <v>1</v>
      </c>
      <c r="W120" s="404"/>
      <c r="X120" s="405" t="s">
        <v>271</v>
      </c>
      <c r="Y120" s="164"/>
      <c r="Z120" s="165"/>
      <c r="AA120" s="166"/>
      <c r="AB120" s="167"/>
      <c r="AC120" s="166"/>
      <c r="AD120" s="167"/>
      <c r="AE120" s="100"/>
      <c r="AF120" s="101"/>
      <c r="AG120" s="100">
        <v>1</v>
      </c>
      <c r="AH120" s="101">
        <v>1</v>
      </c>
      <c r="AI120" s="17"/>
      <c r="AJ120" s="17"/>
      <c r="AK120" s="17"/>
      <c r="AL120" s="17"/>
      <c r="AM120" s="17"/>
      <c r="AN120" s="517"/>
      <c r="AO120" s="17"/>
      <c r="AP120" s="17"/>
      <c r="AQ120" s="17"/>
      <c r="AR120" s="17"/>
      <c r="AS120" s="27"/>
      <c r="AT120" s="22"/>
      <c r="AU120"/>
    </row>
    <row r="121" spans="1:47" ht="15.95" customHeight="1" x14ac:dyDescent="0.25">
      <c r="B121" s="289">
        <v>7</v>
      </c>
      <c r="C121" s="46"/>
      <c r="D121" s="46" t="s">
        <v>180</v>
      </c>
      <c r="E121" s="98">
        <v>2</v>
      </c>
      <c r="F121" s="98">
        <v>2</v>
      </c>
      <c r="G121" s="474">
        <v>20</v>
      </c>
      <c r="H121" s="180">
        <v>20</v>
      </c>
      <c r="I121" s="76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76">
        <v>11</v>
      </c>
      <c r="Q121" s="76">
        <v>0</v>
      </c>
      <c r="R121" s="76">
        <v>1</v>
      </c>
      <c r="S121" s="76">
        <v>1</v>
      </c>
      <c r="T121" s="100">
        <f t="shared" si="27"/>
        <v>20</v>
      </c>
      <c r="U121" s="100">
        <v>1</v>
      </c>
      <c r="V121" s="100">
        <v>1</v>
      </c>
      <c r="W121" s="404"/>
      <c r="X121" s="405" t="s">
        <v>271</v>
      </c>
      <c r="Y121" s="164"/>
      <c r="Z121" s="165"/>
      <c r="AA121" s="166"/>
      <c r="AB121" s="167"/>
      <c r="AC121" s="166"/>
      <c r="AD121" s="167"/>
      <c r="AE121" s="100"/>
      <c r="AF121" s="101"/>
      <c r="AG121" s="100">
        <v>1</v>
      </c>
      <c r="AH121" s="101">
        <v>1</v>
      </c>
      <c r="AI121" s="17"/>
      <c r="AJ121" s="17"/>
      <c r="AK121" s="17"/>
      <c r="AL121" s="17"/>
      <c r="AM121" s="17"/>
      <c r="AN121" s="517"/>
      <c r="AO121" s="17"/>
      <c r="AP121" s="17"/>
      <c r="AQ121" s="17"/>
      <c r="AR121" s="17"/>
      <c r="AS121" s="27"/>
      <c r="AT121" s="22"/>
      <c r="AU121"/>
    </row>
    <row r="122" spans="1:47" ht="15.95" customHeight="1" x14ac:dyDescent="0.25">
      <c r="B122" s="289">
        <v>7</v>
      </c>
      <c r="C122" s="46"/>
      <c r="D122" s="46" t="s">
        <v>181</v>
      </c>
      <c r="E122" s="98">
        <v>2</v>
      </c>
      <c r="F122" s="98">
        <v>2</v>
      </c>
      <c r="G122" s="474">
        <v>20</v>
      </c>
      <c r="H122" s="180">
        <v>20</v>
      </c>
      <c r="I122" s="76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76">
        <v>17</v>
      </c>
      <c r="Q122" s="76">
        <v>0</v>
      </c>
      <c r="R122" s="76">
        <v>1</v>
      </c>
      <c r="S122" s="76">
        <v>1</v>
      </c>
      <c r="T122" s="100">
        <f t="shared" si="27"/>
        <v>20</v>
      </c>
      <c r="U122" s="100">
        <v>1</v>
      </c>
      <c r="V122" s="100">
        <v>1</v>
      </c>
      <c r="W122" s="404"/>
      <c r="X122" s="405" t="s">
        <v>271</v>
      </c>
      <c r="Y122" s="164"/>
      <c r="Z122" s="165"/>
      <c r="AA122" s="166"/>
      <c r="AB122" s="167"/>
      <c r="AC122" s="166"/>
      <c r="AD122" s="167"/>
      <c r="AE122" s="100"/>
      <c r="AF122" s="101"/>
      <c r="AG122" s="100">
        <v>1</v>
      </c>
      <c r="AH122" s="101">
        <v>1</v>
      </c>
      <c r="AI122" s="17"/>
      <c r="AJ122" s="17"/>
      <c r="AK122" s="17"/>
      <c r="AL122" s="17"/>
      <c r="AM122" s="17"/>
      <c r="AN122" s="517"/>
      <c r="AO122" s="17"/>
      <c r="AP122" s="17"/>
      <c r="AQ122" s="17"/>
      <c r="AR122" s="17"/>
      <c r="AS122" s="27"/>
      <c r="AT122" s="22"/>
      <c r="AU122"/>
    </row>
    <row r="123" spans="1:47" ht="15.95" customHeight="1" x14ac:dyDescent="0.25">
      <c r="B123" s="295"/>
      <c r="C123" s="22"/>
      <c r="D123" s="22"/>
      <c r="E123" s="17"/>
      <c r="F123" s="17"/>
      <c r="G123" s="527"/>
      <c r="H123" s="149"/>
      <c r="I123" s="229"/>
      <c r="J123" s="246"/>
      <c r="K123" s="268"/>
      <c r="L123" s="268"/>
      <c r="M123" s="528"/>
      <c r="N123" s="528"/>
      <c r="O123" s="528"/>
      <c r="P123" s="33"/>
      <c r="Q123" s="33"/>
      <c r="R123" s="449"/>
      <c r="S123" s="449"/>
      <c r="T123" s="33"/>
      <c r="U123" s="449"/>
      <c r="V123" s="449"/>
      <c r="W123" s="529"/>
      <c r="X123" s="530"/>
      <c r="Y123" s="531"/>
      <c r="Z123" s="531"/>
      <c r="AA123" s="532"/>
      <c r="AB123" s="532"/>
      <c r="AC123" s="532"/>
      <c r="AD123" s="532"/>
      <c r="AE123" s="149"/>
      <c r="AF123" s="149"/>
      <c r="AG123" s="149"/>
      <c r="AH123" s="149"/>
      <c r="AI123" s="17"/>
      <c r="AJ123" s="17"/>
      <c r="AK123" s="17"/>
      <c r="AL123" s="17"/>
      <c r="AM123" s="17"/>
      <c r="AN123" s="517"/>
      <c r="AO123" s="17"/>
      <c r="AP123" s="17"/>
      <c r="AQ123" s="17"/>
      <c r="AR123" s="17"/>
      <c r="AS123" s="27"/>
      <c r="AT123" s="22"/>
      <c r="AU123"/>
    </row>
    <row r="124" spans="1:47" ht="15.95" customHeight="1" x14ac:dyDescent="0.25">
      <c r="B124" s="295"/>
      <c r="C124" s="22"/>
      <c r="D124" s="369" t="s">
        <v>264</v>
      </c>
      <c r="E124" s="368" t="s">
        <v>307</v>
      </c>
      <c r="F124" s="368"/>
      <c r="G124" s="15"/>
      <c r="H124" s="369" t="s">
        <v>265</v>
      </c>
      <c r="I124" s="368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33"/>
      <c r="Q124" s="33"/>
      <c r="R124" s="449"/>
      <c r="S124" s="449"/>
      <c r="T124" s="33"/>
      <c r="U124" s="449"/>
      <c r="V124" s="449"/>
      <c r="W124" s="529"/>
      <c r="X124" s="530"/>
      <c r="Y124" s="531"/>
      <c r="Z124" s="531"/>
      <c r="AA124" s="532"/>
      <c r="AB124" s="532"/>
      <c r="AC124" s="532"/>
      <c r="AD124" s="532"/>
      <c r="AE124" s="149"/>
      <c r="AF124" s="149"/>
      <c r="AG124" s="149"/>
      <c r="AH124" s="149"/>
      <c r="AI124" s="17"/>
      <c r="AJ124" s="17"/>
      <c r="AK124" s="17"/>
      <c r="AL124" s="17"/>
      <c r="AM124" s="17"/>
      <c r="AN124" s="517"/>
      <c r="AO124" s="17"/>
      <c r="AP124" s="17"/>
      <c r="AQ124" s="17"/>
      <c r="AR124" s="17"/>
      <c r="AS124" s="27"/>
      <c r="AT124" s="22"/>
      <c r="AU124"/>
    </row>
    <row r="125" spans="1:47" ht="163.5" customHeight="1" x14ac:dyDescent="0.25">
      <c r="A125" s="26"/>
      <c r="B125" s="586" t="s">
        <v>160</v>
      </c>
      <c r="C125" s="21"/>
      <c r="D125" s="114"/>
      <c r="E125" s="199"/>
      <c r="F125" s="199"/>
      <c r="G125" s="199"/>
      <c r="H125" s="15"/>
      <c r="I125" s="270"/>
      <c r="J125" s="248"/>
      <c r="K125" s="270"/>
      <c r="L125" s="270"/>
      <c r="M125" s="284"/>
      <c r="N125" s="284"/>
      <c r="O125" s="284"/>
      <c r="P125" s="436"/>
      <c r="Q125" s="436"/>
      <c r="R125" s="451"/>
      <c r="S125" s="451"/>
      <c r="T125" s="284"/>
      <c r="U125" s="451"/>
      <c r="V125" s="451"/>
      <c r="W125" s="15"/>
      <c r="X125" s="15"/>
      <c r="Y125" s="115"/>
      <c r="Z125" s="115"/>
      <c r="AA125" s="116"/>
      <c r="AB125" s="116"/>
      <c r="AC125" s="116"/>
      <c r="AD125" s="116"/>
      <c r="AE125" s="116"/>
      <c r="AF125" s="116"/>
      <c r="AG125" s="116"/>
      <c r="AH125" s="116"/>
      <c r="AK125" s="17"/>
      <c r="AL125" s="17"/>
      <c r="AM125" s="17"/>
      <c r="AN125" s="517"/>
      <c r="AO125" s="17"/>
      <c r="AP125" s="17"/>
      <c r="AQ125" s="17"/>
      <c r="AR125" s="17"/>
      <c r="AS125" s="17"/>
      <c r="AT125" s="27"/>
      <c r="AU125" s="22"/>
    </row>
    <row r="126" spans="1:47" ht="15.95" customHeight="1" x14ac:dyDescent="0.2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33"/>
      <c r="I126" s="414"/>
      <c r="J126" s="236"/>
      <c r="K126" s="259" t="s">
        <v>308</v>
      </c>
      <c r="L126" s="280"/>
      <c r="M126" s="560"/>
      <c r="N126" s="560" t="s">
        <v>248</v>
      </c>
      <c r="O126" s="560"/>
      <c r="P126" s="460"/>
      <c r="Q126" s="475"/>
      <c r="R126" s="476" t="s">
        <v>276</v>
      </c>
      <c r="S126" s="463"/>
      <c r="T126" s="566"/>
      <c r="U126" s="566" t="s">
        <v>278</v>
      </c>
      <c r="V126" s="566"/>
      <c r="W126" s="147" t="s">
        <v>243</v>
      </c>
      <c r="X126" s="148" t="s">
        <v>243</v>
      </c>
      <c r="Y126" s="7" t="s">
        <v>8</v>
      </c>
      <c r="Z126" s="8"/>
      <c r="AA126" s="7" t="s">
        <v>3</v>
      </c>
      <c r="AB126" s="8"/>
      <c r="AC126" s="7" t="s">
        <v>0</v>
      </c>
      <c r="AD126" s="8"/>
      <c r="AE126" s="7" t="s">
        <v>1</v>
      </c>
      <c r="AF126" s="8"/>
      <c r="AG126" s="7" t="s">
        <v>2</v>
      </c>
      <c r="AH126" s="8"/>
      <c r="AI126" s="7" t="s">
        <v>4</v>
      </c>
      <c r="AJ126" s="8"/>
      <c r="AK126" s="9" t="s">
        <v>95</v>
      </c>
      <c r="AL126" s="7" t="s">
        <v>187</v>
      </c>
      <c r="AM126" s="8"/>
      <c r="AN126" s="517"/>
      <c r="AO126" s="17"/>
      <c r="AP126" s="17"/>
      <c r="AQ126" s="17"/>
      <c r="AR126" s="27"/>
      <c r="AS126" s="22"/>
      <c r="AU126"/>
    </row>
    <row r="127" spans="1:47" ht="15.95" customHeight="1" x14ac:dyDescent="0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34" t="s">
        <v>249</v>
      </c>
      <c r="I127" s="562" t="s">
        <v>250</v>
      </c>
      <c r="J127" s="563" t="s">
        <v>245</v>
      </c>
      <c r="K127" s="563" t="s">
        <v>243</v>
      </c>
      <c r="L127" s="562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567" t="s">
        <v>249</v>
      </c>
      <c r="U127" s="567" t="s">
        <v>243</v>
      </c>
      <c r="V127" s="567" t="s">
        <v>244</v>
      </c>
      <c r="W127" s="194" t="s">
        <v>101</v>
      </c>
      <c r="X127" s="194" t="s">
        <v>102</v>
      </c>
      <c r="Y127" s="10" t="s">
        <v>9</v>
      </c>
      <c r="Z127" s="11" t="s">
        <v>10</v>
      </c>
      <c r="AA127" s="12" t="s">
        <v>6</v>
      </c>
      <c r="AB127" s="13" t="s">
        <v>7</v>
      </c>
      <c r="AC127" s="12" t="s">
        <v>6</v>
      </c>
      <c r="AD127" s="13" t="s">
        <v>7</v>
      </c>
      <c r="AE127" s="12" t="s">
        <v>6</v>
      </c>
      <c r="AF127" s="13" t="s">
        <v>7</v>
      </c>
      <c r="AG127" s="12" t="s">
        <v>6</v>
      </c>
      <c r="AH127" s="13" t="s">
        <v>7</v>
      </c>
      <c r="AI127" s="12" t="s">
        <v>6</v>
      </c>
      <c r="AJ127" s="13" t="s">
        <v>7</v>
      </c>
      <c r="AK127" s="151" t="s">
        <v>167</v>
      </c>
      <c r="AL127" s="12" t="s">
        <v>6</v>
      </c>
      <c r="AM127" s="13" t="s">
        <v>7</v>
      </c>
      <c r="AN127" s="517"/>
      <c r="AO127" s="17"/>
      <c r="AP127" s="17"/>
      <c r="AQ127" s="17"/>
      <c r="AR127" s="27"/>
      <c r="AS127" s="22"/>
      <c r="AU127"/>
    </row>
    <row r="128" spans="1:47" ht="15.95" customHeight="1" x14ac:dyDescent="0.2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3">
        <v>20</v>
      </c>
      <c r="H128" s="40">
        <v>60</v>
      </c>
      <c r="I128" s="432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32">
        <v>57</v>
      </c>
      <c r="Q128" s="432">
        <v>0</v>
      </c>
      <c r="R128" s="432">
        <v>1</v>
      </c>
      <c r="S128" s="238">
        <v>4</v>
      </c>
      <c r="T128" s="41">
        <v>60</v>
      </c>
      <c r="U128" s="41">
        <v>1</v>
      </c>
      <c r="V128" s="41">
        <v>3</v>
      </c>
      <c r="W128" s="138" t="s">
        <v>165</v>
      </c>
      <c r="X128" s="138"/>
      <c r="Y128" s="41">
        <f>AA128+AC128+AE128+AG128+AI128</f>
        <v>1</v>
      </c>
      <c r="Z128" s="42">
        <v>3</v>
      </c>
      <c r="AA128" s="138">
        <v>0.2</v>
      </c>
      <c r="AB128" s="220">
        <v>0.6</v>
      </c>
      <c r="AC128" s="138">
        <v>0.2</v>
      </c>
      <c r="AD128" s="220">
        <v>0.6</v>
      </c>
      <c r="AE128" s="138">
        <v>0.2</v>
      </c>
      <c r="AF128" s="220">
        <v>0.6</v>
      </c>
      <c r="AG128" s="138">
        <v>0.2</v>
      </c>
      <c r="AH128" s="221">
        <v>0.6</v>
      </c>
      <c r="AI128" s="138">
        <v>0.2</v>
      </c>
      <c r="AJ128" s="220">
        <v>0.6</v>
      </c>
      <c r="AK128" s="308"/>
      <c r="AL128" s="138"/>
      <c r="AM128" s="220"/>
      <c r="AN128" s="517"/>
      <c r="AO128" s="17"/>
      <c r="AP128" s="17"/>
      <c r="AQ128" s="17"/>
      <c r="AR128" s="27"/>
      <c r="AS128" s="22"/>
      <c r="AU128"/>
    </row>
    <row r="129" spans="2:47" ht="15.95" customHeight="1" x14ac:dyDescent="0.25">
      <c r="B129" s="289"/>
      <c r="C129" s="46"/>
      <c r="D129" s="46" t="s">
        <v>83</v>
      </c>
      <c r="E129" s="98">
        <v>0</v>
      </c>
      <c r="F129" s="98">
        <v>4</v>
      </c>
      <c r="G129" s="474">
        <v>20</v>
      </c>
      <c r="H129" s="47">
        <v>60</v>
      </c>
      <c r="I129" s="140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140">
        <v>32</v>
      </c>
      <c r="Q129" s="140">
        <v>0</v>
      </c>
      <c r="R129" s="140">
        <v>0</v>
      </c>
      <c r="S129" s="140">
        <v>2</v>
      </c>
      <c r="T129" s="48">
        <v>60</v>
      </c>
      <c r="U129" s="48">
        <v>0</v>
      </c>
      <c r="V129" s="48">
        <v>3</v>
      </c>
      <c r="W129" s="139"/>
      <c r="X129" s="139" t="s">
        <v>166</v>
      </c>
      <c r="Y129" s="48">
        <f>AA129+AC129+AE129+AG129+AI129</f>
        <v>0</v>
      </c>
      <c r="Z129" s="49">
        <v>3</v>
      </c>
      <c r="AA129" s="139">
        <v>0</v>
      </c>
      <c r="AB129" s="158">
        <v>0.6</v>
      </c>
      <c r="AC129" s="139">
        <v>0</v>
      </c>
      <c r="AD129" s="158">
        <v>0.6</v>
      </c>
      <c r="AE129" s="139">
        <v>0</v>
      </c>
      <c r="AF129" s="158">
        <v>0.6</v>
      </c>
      <c r="AG129" s="139">
        <v>0</v>
      </c>
      <c r="AH129" s="158">
        <v>0.6</v>
      </c>
      <c r="AI129" s="139">
        <v>0</v>
      </c>
      <c r="AJ129" s="158">
        <v>0.6</v>
      </c>
      <c r="AK129" s="99"/>
      <c r="AL129" s="139"/>
      <c r="AM129" s="158"/>
      <c r="AN129" s="517"/>
      <c r="AO129" s="17"/>
      <c r="AP129" s="17"/>
      <c r="AQ129" s="17"/>
      <c r="AR129" s="27"/>
      <c r="AS129" s="22"/>
      <c r="AU129"/>
    </row>
    <row r="130" spans="2:47" ht="15.95" customHeight="1" x14ac:dyDescent="0.25">
      <c r="B130" s="297"/>
      <c r="C130" s="184"/>
      <c r="D130" s="184"/>
      <c r="E130" s="185"/>
      <c r="F130" s="185"/>
      <c r="G130" s="185"/>
      <c r="H130" s="185"/>
      <c r="I130" s="335"/>
      <c r="J130" s="335"/>
      <c r="K130" s="335"/>
      <c r="L130" s="335"/>
      <c r="M130" s="185"/>
      <c r="N130" s="185"/>
      <c r="O130" s="185"/>
      <c r="P130" s="335"/>
      <c r="Q130" s="335"/>
      <c r="R130" s="335"/>
      <c r="S130" s="335"/>
      <c r="T130" s="186"/>
      <c r="U130" s="186"/>
      <c r="V130" s="186"/>
      <c r="W130" s="185"/>
      <c r="X130" s="185"/>
      <c r="Y130" s="186"/>
      <c r="Z130" s="174"/>
      <c r="AA130" s="185"/>
      <c r="AB130" s="187"/>
      <c r="AC130" s="185"/>
      <c r="AD130" s="187"/>
      <c r="AE130" s="185"/>
      <c r="AF130" s="187"/>
      <c r="AG130" s="185"/>
      <c r="AH130" s="187"/>
      <c r="AI130" s="185"/>
      <c r="AJ130" s="188"/>
      <c r="AK130" s="185"/>
      <c r="AL130" s="185"/>
      <c r="AM130" s="188"/>
      <c r="AN130" s="517"/>
      <c r="AO130" s="17"/>
      <c r="AP130" s="17"/>
      <c r="AQ130" s="17"/>
      <c r="AR130" s="27"/>
      <c r="AS130" s="22"/>
      <c r="AU130"/>
    </row>
    <row r="131" spans="2:47" ht="15.95" customHeight="1" x14ac:dyDescent="0.2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4">
        <v>20</v>
      </c>
      <c r="H131" s="556">
        <v>40</v>
      </c>
      <c r="I131" s="437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37">
        <v>24</v>
      </c>
      <c r="Q131" s="437">
        <v>0</v>
      </c>
      <c r="R131" s="437">
        <v>1</v>
      </c>
      <c r="S131" s="437">
        <v>2</v>
      </c>
      <c r="T131" s="117">
        <v>40</v>
      </c>
      <c r="U131" s="117">
        <v>1</v>
      </c>
      <c r="V131" s="117">
        <v>2</v>
      </c>
      <c r="W131" s="119" t="s">
        <v>162</v>
      </c>
      <c r="X131" s="119"/>
      <c r="Y131" s="117">
        <f t="shared" ref="Y131:Y132" si="28">AA131+AC131+AE131+AG131+AI131</f>
        <v>1</v>
      </c>
      <c r="Z131" s="118">
        <v>2</v>
      </c>
      <c r="AA131" s="119">
        <v>0.2</v>
      </c>
      <c r="AB131" s="120">
        <v>0.4</v>
      </c>
      <c r="AC131" s="119">
        <v>0.2</v>
      </c>
      <c r="AD131" s="120">
        <v>0.4</v>
      </c>
      <c r="AE131" s="119">
        <v>0.2</v>
      </c>
      <c r="AF131" s="120">
        <v>0.4</v>
      </c>
      <c r="AG131" s="119">
        <v>0.2</v>
      </c>
      <c r="AH131" s="120">
        <v>0.4</v>
      </c>
      <c r="AI131" s="119">
        <v>0.2</v>
      </c>
      <c r="AJ131" s="120">
        <v>0.4</v>
      </c>
      <c r="AK131" s="69"/>
      <c r="AL131" s="119"/>
      <c r="AM131" s="120"/>
      <c r="AN131" s="517"/>
      <c r="AO131" s="17"/>
      <c r="AP131" s="17"/>
      <c r="AQ131" s="17"/>
      <c r="AR131" s="27"/>
      <c r="AS131" s="22"/>
      <c r="AU131"/>
    </row>
    <row r="132" spans="2:47" ht="15.95" customHeight="1" x14ac:dyDescent="0.25">
      <c r="B132" s="289"/>
      <c r="C132" s="46"/>
      <c r="D132" s="56" t="s">
        <v>86</v>
      </c>
      <c r="E132" s="76">
        <v>2</v>
      </c>
      <c r="F132" s="76">
        <v>2</v>
      </c>
      <c r="G132" s="474">
        <v>20</v>
      </c>
      <c r="H132" s="556">
        <v>40</v>
      </c>
      <c r="I132" s="437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37">
        <v>19</v>
      </c>
      <c r="Q132" s="437">
        <v>0</v>
      </c>
      <c r="R132" s="437">
        <v>1</v>
      </c>
      <c r="S132" s="437">
        <v>2</v>
      </c>
      <c r="T132" s="117">
        <v>40</v>
      </c>
      <c r="U132" s="117">
        <v>1</v>
      </c>
      <c r="V132" s="117">
        <v>2</v>
      </c>
      <c r="W132" s="119" t="s">
        <v>162</v>
      </c>
      <c r="X132" s="119"/>
      <c r="Y132" s="117">
        <f t="shared" si="28"/>
        <v>1</v>
      </c>
      <c r="Z132" s="118">
        <v>2</v>
      </c>
      <c r="AA132" s="119">
        <v>0.2</v>
      </c>
      <c r="AB132" s="120">
        <v>0.4</v>
      </c>
      <c r="AC132" s="119">
        <v>0.2</v>
      </c>
      <c r="AD132" s="120">
        <v>0.4</v>
      </c>
      <c r="AE132" s="119">
        <v>0.2</v>
      </c>
      <c r="AF132" s="120">
        <v>0.4</v>
      </c>
      <c r="AG132" s="119">
        <v>0.2</v>
      </c>
      <c r="AH132" s="120">
        <v>0.4</v>
      </c>
      <c r="AI132" s="119">
        <v>0.2</v>
      </c>
      <c r="AJ132" s="120">
        <v>0.4</v>
      </c>
      <c r="AK132" s="69"/>
      <c r="AL132" s="119"/>
      <c r="AM132" s="120"/>
      <c r="AN132" s="517"/>
      <c r="AO132" s="17"/>
      <c r="AP132" s="17"/>
      <c r="AQ132" s="17"/>
      <c r="AR132" s="27"/>
      <c r="AS132" s="22"/>
      <c r="AU132"/>
    </row>
    <row r="133" spans="2:47" ht="15.95" customHeight="1" x14ac:dyDescent="0.2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56">
        <v>40</v>
      </c>
      <c r="I133" s="437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37">
        <v>57</v>
      </c>
      <c r="Q133" s="437">
        <v>0</v>
      </c>
      <c r="R133" s="437">
        <v>2</v>
      </c>
      <c r="S133" s="437">
        <v>4</v>
      </c>
      <c r="T133" s="552">
        <v>60</v>
      </c>
      <c r="U133" s="117">
        <v>2</v>
      </c>
      <c r="V133" s="552">
        <v>4</v>
      </c>
      <c r="W133" s="119" t="s">
        <v>162</v>
      </c>
      <c r="X133" s="119" t="s">
        <v>161</v>
      </c>
      <c r="Y133" s="117">
        <v>2</v>
      </c>
      <c r="Z133" s="546">
        <v>4</v>
      </c>
      <c r="AA133" s="119">
        <v>0.4</v>
      </c>
      <c r="AB133" s="546">
        <v>0.8</v>
      </c>
      <c r="AC133" s="119">
        <v>0.4</v>
      </c>
      <c r="AD133" s="546">
        <v>0.8</v>
      </c>
      <c r="AE133" s="119">
        <v>0.4</v>
      </c>
      <c r="AF133" s="546">
        <v>0.8</v>
      </c>
      <c r="AG133" s="119">
        <v>0.4</v>
      </c>
      <c r="AH133" s="546">
        <v>0.8</v>
      </c>
      <c r="AI133" s="119">
        <v>0.4</v>
      </c>
      <c r="AJ133" s="546">
        <v>0.6</v>
      </c>
      <c r="AK133" s="69">
        <v>12</v>
      </c>
      <c r="AL133" s="100"/>
      <c r="AM133" s="101"/>
      <c r="AN133" s="371"/>
      <c r="AO133" s="230"/>
      <c r="AP133" s="17"/>
      <c r="AQ133" s="17"/>
      <c r="AR133" s="27"/>
      <c r="AS133" s="22"/>
      <c r="AU133"/>
    </row>
    <row r="134" spans="2:47" ht="15.95" customHeight="1" x14ac:dyDescent="0.25">
      <c r="B134" s="289"/>
      <c r="C134" s="46"/>
      <c r="D134" s="56" t="s">
        <v>88</v>
      </c>
      <c r="E134" s="76">
        <v>2</v>
      </c>
      <c r="F134" s="76">
        <v>0</v>
      </c>
      <c r="G134" s="474">
        <v>20</v>
      </c>
      <c r="H134" s="556">
        <v>40</v>
      </c>
      <c r="I134" s="437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37">
        <v>31</v>
      </c>
      <c r="Q134" s="437">
        <v>0</v>
      </c>
      <c r="R134" s="437">
        <v>2</v>
      </c>
      <c r="S134" s="437">
        <v>0</v>
      </c>
      <c r="T134" s="117">
        <v>40</v>
      </c>
      <c r="U134" s="117">
        <v>2</v>
      </c>
      <c r="V134" s="117">
        <v>0</v>
      </c>
      <c r="W134" s="119" t="s">
        <v>162</v>
      </c>
      <c r="X134" s="119" t="s">
        <v>161</v>
      </c>
      <c r="Y134" s="48">
        <f>AA134+AC134+AE134+AG134+AI134</f>
        <v>2</v>
      </c>
      <c r="Z134" s="49">
        <f>AB134+AD134+AF134+AH134+AJ134</f>
        <v>0</v>
      </c>
      <c r="AA134" s="139">
        <v>0.4</v>
      </c>
      <c r="AB134" s="158">
        <v>0</v>
      </c>
      <c r="AC134" s="139">
        <v>0.4</v>
      </c>
      <c r="AD134" s="158">
        <v>0</v>
      </c>
      <c r="AE134" s="139">
        <v>0.4</v>
      </c>
      <c r="AF134" s="158">
        <v>0</v>
      </c>
      <c r="AG134" s="139">
        <v>0.4</v>
      </c>
      <c r="AH134" s="159">
        <v>0</v>
      </c>
      <c r="AI134" s="139">
        <v>0.4</v>
      </c>
      <c r="AJ134" s="158">
        <v>0</v>
      </c>
      <c r="AK134" s="69"/>
      <c r="AL134" s="139"/>
      <c r="AM134" s="158"/>
      <c r="AN134" s="517"/>
      <c r="AO134" s="17"/>
      <c r="AP134" s="17"/>
      <c r="AQ134" s="17"/>
      <c r="AR134" s="27"/>
      <c r="AS134" s="22"/>
      <c r="AU134"/>
    </row>
    <row r="135" spans="2:47" ht="15.95" customHeight="1" x14ac:dyDescent="0.25">
      <c r="B135" s="289"/>
      <c r="C135" s="46"/>
      <c r="D135" s="56" t="s">
        <v>89</v>
      </c>
      <c r="E135" s="205" t="s">
        <v>241</v>
      </c>
      <c r="F135" s="205" t="s">
        <v>241</v>
      </c>
      <c r="G135" s="474">
        <v>20</v>
      </c>
      <c r="H135" s="180">
        <v>30</v>
      </c>
      <c r="I135" s="76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76">
        <v>26</v>
      </c>
      <c r="Q135" s="76">
        <v>0</v>
      </c>
      <c r="R135" s="76">
        <v>1</v>
      </c>
      <c r="S135" s="76">
        <v>1</v>
      </c>
      <c r="T135" s="100">
        <v>40</v>
      </c>
      <c r="U135" s="100">
        <v>1</v>
      </c>
      <c r="V135" s="100">
        <v>1</v>
      </c>
      <c r="W135" s="98"/>
      <c r="X135" s="98"/>
      <c r="Y135" s="100">
        <v>1</v>
      </c>
      <c r="Z135" s="101">
        <v>1</v>
      </c>
      <c r="AA135" s="98"/>
      <c r="AB135" s="99"/>
      <c r="AC135" s="100"/>
      <c r="AD135" s="101"/>
      <c r="AE135" s="100"/>
      <c r="AF135" s="101"/>
      <c r="AG135" s="100"/>
      <c r="AH135" s="101"/>
      <c r="AI135" s="100"/>
      <c r="AJ135" s="101"/>
      <c r="AK135" s="69"/>
      <c r="AL135" s="100"/>
      <c r="AM135" s="101"/>
      <c r="AN135" s="517"/>
      <c r="AO135" s="17"/>
      <c r="AP135" s="17"/>
      <c r="AQ135" s="17"/>
      <c r="AR135" s="27"/>
      <c r="AS135" s="22"/>
      <c r="AU135"/>
    </row>
    <row r="136" spans="2:47" ht="15.95" customHeight="1" x14ac:dyDescent="0.25">
      <c r="B136" s="298"/>
      <c r="C136" s="86"/>
      <c r="D136" s="179"/>
      <c r="E136" s="312"/>
      <c r="F136" s="312"/>
      <c r="G136" s="312"/>
      <c r="H136" s="132"/>
      <c r="I136" s="200"/>
      <c r="J136" s="200"/>
      <c r="K136" s="200"/>
      <c r="L136" s="200"/>
      <c r="M136" s="132"/>
      <c r="N136" s="132"/>
      <c r="O136" s="132"/>
      <c r="P136" s="200"/>
      <c r="Q136" s="200"/>
      <c r="R136" s="200"/>
      <c r="S136" s="200"/>
      <c r="T136" s="133"/>
      <c r="U136" s="133"/>
      <c r="V136" s="133"/>
      <c r="W136" s="132"/>
      <c r="X136" s="132"/>
      <c r="Y136" s="133"/>
      <c r="Z136" s="133"/>
      <c r="AA136" s="132"/>
      <c r="AB136" s="132"/>
      <c r="AC136" s="133"/>
      <c r="AD136" s="133"/>
      <c r="AE136" s="133"/>
      <c r="AF136" s="133"/>
      <c r="AG136" s="133"/>
      <c r="AH136" s="133"/>
      <c r="AI136" s="133"/>
      <c r="AJ136" s="101"/>
      <c r="AK136" s="185"/>
      <c r="AL136" s="133"/>
      <c r="AM136" s="101"/>
      <c r="AN136" s="517"/>
      <c r="AO136" s="17"/>
      <c r="AP136" s="17"/>
      <c r="AQ136" s="17"/>
      <c r="AR136" s="27"/>
      <c r="AS136" s="22"/>
      <c r="AU136"/>
    </row>
    <row r="137" spans="2:47" ht="15.95" customHeight="1" x14ac:dyDescent="0.2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200"/>
      <c r="J137" s="200"/>
      <c r="K137" s="200"/>
      <c r="L137" s="200"/>
      <c r="M137" s="132"/>
      <c r="N137" s="132"/>
      <c r="O137" s="132"/>
      <c r="P137" s="200"/>
      <c r="Q137" s="200"/>
      <c r="R137" s="200"/>
      <c r="S137" s="200"/>
      <c r="T137" s="133"/>
      <c r="U137" s="133"/>
      <c r="V137" s="133"/>
      <c r="W137" s="132"/>
      <c r="X137" s="132"/>
      <c r="Y137" s="441"/>
      <c r="Z137" s="179" t="s">
        <v>292</v>
      </c>
      <c r="AA137" s="76">
        <v>28</v>
      </c>
      <c r="AB137" s="77"/>
      <c r="AC137" s="76">
        <v>24</v>
      </c>
      <c r="AD137" s="77"/>
      <c r="AE137" s="76">
        <v>4</v>
      </c>
      <c r="AF137" s="77"/>
      <c r="AG137" s="76">
        <v>10</v>
      </c>
      <c r="AH137" s="77"/>
      <c r="AI137" s="76">
        <v>4</v>
      </c>
      <c r="AJ137" s="77"/>
      <c r="AK137" s="81"/>
      <c r="AL137" s="76">
        <v>1</v>
      </c>
      <c r="AM137" s="77"/>
      <c r="AN137" s="519">
        <f t="shared" ref="AN137:AN142" si="29">SUM(AA137:AM137)</f>
        <v>71</v>
      </c>
      <c r="AO137" s="17"/>
      <c r="AP137" s="17"/>
      <c r="AQ137" s="17"/>
      <c r="AR137" s="27"/>
      <c r="AS137" s="22"/>
      <c r="AU137"/>
    </row>
    <row r="138" spans="2:47" ht="15.95" customHeight="1" x14ac:dyDescent="0.2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200"/>
      <c r="J138" s="200"/>
      <c r="K138" s="200"/>
      <c r="L138" s="200"/>
      <c r="M138" s="132"/>
      <c r="N138" s="132"/>
      <c r="O138" s="132"/>
      <c r="P138" s="200"/>
      <c r="Q138" s="200"/>
      <c r="R138" s="200"/>
      <c r="S138" s="200"/>
      <c r="T138" s="133"/>
      <c r="U138" s="133"/>
      <c r="V138" s="133"/>
      <c r="W138" s="132"/>
      <c r="X138" s="132"/>
      <c r="Y138" s="134"/>
      <c r="Z138" s="179" t="s">
        <v>293</v>
      </c>
      <c r="AA138" s="438">
        <v>28</v>
      </c>
      <c r="AB138" s="510"/>
      <c r="AC138" s="438">
        <v>23</v>
      </c>
      <c r="AD138" s="510"/>
      <c r="AE138" s="438">
        <v>4</v>
      </c>
      <c r="AF138" s="510"/>
      <c r="AG138" s="438">
        <v>7</v>
      </c>
      <c r="AH138" s="510"/>
      <c r="AI138" s="438">
        <v>7</v>
      </c>
      <c r="AJ138" s="510"/>
      <c r="AK138" s="511"/>
      <c r="AL138" s="438">
        <v>2</v>
      </c>
      <c r="AM138" s="510"/>
      <c r="AN138" s="519">
        <f t="shared" si="29"/>
        <v>71</v>
      </c>
      <c r="AO138" s="17"/>
      <c r="AP138" s="17"/>
      <c r="AQ138" s="17"/>
      <c r="AR138" s="27"/>
      <c r="AS138" s="22"/>
      <c r="AU138"/>
    </row>
    <row r="139" spans="2:47" ht="15.95" customHeight="1" x14ac:dyDescent="0.2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76">
        <v>82</v>
      </c>
      <c r="J139" s="76"/>
      <c r="K139" s="76"/>
      <c r="L139" s="76"/>
      <c r="M139" s="98">
        <v>75</v>
      </c>
      <c r="N139" s="98"/>
      <c r="O139" s="98"/>
      <c r="P139" s="76">
        <v>93</v>
      </c>
      <c r="Q139" s="76">
        <v>20</v>
      </c>
      <c r="R139" s="76"/>
      <c r="S139" s="76"/>
      <c r="T139" s="100">
        <v>75</v>
      </c>
      <c r="U139" s="100"/>
      <c r="V139" s="100"/>
      <c r="W139" s="98"/>
      <c r="X139" s="438"/>
      <c r="Y139" s="522"/>
      <c r="Z139" s="523" t="s">
        <v>281</v>
      </c>
      <c r="AA139" s="438">
        <v>29</v>
      </c>
      <c r="AB139" s="510"/>
      <c r="AC139" s="438">
        <v>39</v>
      </c>
      <c r="AD139" s="510"/>
      <c r="AE139" s="438">
        <v>9</v>
      </c>
      <c r="AF139" s="510"/>
      <c r="AG139" s="438">
        <v>13</v>
      </c>
      <c r="AH139" s="510"/>
      <c r="AI139" s="438">
        <v>3</v>
      </c>
      <c r="AJ139" s="510"/>
      <c r="AK139" s="511"/>
      <c r="AL139" s="438"/>
      <c r="AM139" s="510"/>
      <c r="AN139" s="519">
        <f t="shared" ref="AN139:AN140" si="30">SUM(AA139:AM139)</f>
        <v>93</v>
      </c>
      <c r="AO139" s="17"/>
      <c r="AP139" s="17"/>
      <c r="AQ139" s="17"/>
      <c r="AR139" s="27"/>
      <c r="AS139" s="22"/>
      <c r="AU139"/>
    </row>
    <row r="140" spans="2:47" ht="15.95" customHeight="1" x14ac:dyDescent="0.2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38">
        <v>72</v>
      </c>
      <c r="J140" s="438"/>
      <c r="K140" s="438"/>
      <c r="L140" s="438"/>
      <c r="M140" s="222">
        <v>95</v>
      </c>
      <c r="N140" s="222"/>
      <c r="O140" s="222"/>
      <c r="P140" s="438">
        <f>43+17+9+21</f>
        <v>90</v>
      </c>
      <c r="Q140" s="438">
        <v>0</v>
      </c>
      <c r="R140" s="438"/>
      <c r="S140" s="438"/>
      <c r="T140" s="568">
        <v>95</v>
      </c>
      <c r="U140" s="568"/>
      <c r="V140" s="568"/>
      <c r="W140" s="222"/>
      <c r="X140" s="438"/>
      <c r="Y140" s="522"/>
      <c r="Z140" s="523" t="s">
        <v>291</v>
      </c>
      <c r="AA140" s="438">
        <v>43</v>
      </c>
      <c r="AB140" s="510"/>
      <c r="AC140" s="438">
        <v>16</v>
      </c>
      <c r="AD140" s="510"/>
      <c r="AE140" s="438">
        <v>0</v>
      </c>
      <c r="AF140" s="510"/>
      <c r="AG140" s="438">
        <v>6</v>
      </c>
      <c r="AH140" s="510"/>
      <c r="AI140" s="438">
        <v>9</v>
      </c>
      <c r="AJ140" s="510"/>
      <c r="AK140" s="511"/>
      <c r="AL140" s="438"/>
      <c r="AM140" s="510"/>
      <c r="AN140" s="519">
        <f t="shared" si="30"/>
        <v>74</v>
      </c>
      <c r="AO140" s="17"/>
      <c r="AP140" s="17"/>
      <c r="AQ140" s="17"/>
      <c r="AR140" s="27"/>
      <c r="AS140" s="22"/>
      <c r="AU140"/>
    </row>
    <row r="141" spans="2:47" ht="15.95" customHeight="1" x14ac:dyDescent="0.2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57"/>
      <c r="I141" s="438"/>
      <c r="J141" s="438"/>
      <c r="K141" s="438"/>
      <c r="L141" s="438"/>
      <c r="M141" s="222"/>
      <c r="N141" s="222"/>
      <c r="O141" s="222"/>
      <c r="P141" s="504"/>
      <c r="Q141" s="438"/>
      <c r="R141" s="438"/>
      <c r="S141" s="438"/>
      <c r="T141" s="568"/>
      <c r="U141" s="568"/>
      <c r="V141" s="568"/>
      <c r="W141" s="222"/>
      <c r="X141" s="423"/>
      <c r="Y141" s="507"/>
      <c r="Z141" s="508" t="s">
        <v>289</v>
      </c>
      <c r="AA141" s="423">
        <v>20</v>
      </c>
      <c r="AB141" s="509"/>
      <c r="AC141" s="423">
        <v>20</v>
      </c>
      <c r="AD141" s="509"/>
      <c r="AE141" s="423">
        <v>5</v>
      </c>
      <c r="AF141" s="509"/>
      <c r="AG141" s="423">
        <v>5</v>
      </c>
      <c r="AH141" s="509"/>
      <c r="AI141" s="423">
        <v>5</v>
      </c>
      <c r="AJ141" s="509"/>
      <c r="AK141" s="309"/>
      <c r="AL141" s="222"/>
      <c r="AM141" s="223"/>
      <c r="AN141" s="230">
        <f t="shared" si="29"/>
        <v>55</v>
      </c>
      <c r="AO141" s="17"/>
      <c r="AP141" s="17"/>
      <c r="AQ141" s="17"/>
      <c r="AR141" s="27"/>
      <c r="AS141" s="22"/>
      <c r="AU141"/>
    </row>
    <row r="142" spans="2:47" ht="15.95" customHeight="1" x14ac:dyDescent="0.2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57"/>
      <c r="I142" s="438"/>
      <c r="J142" s="438"/>
      <c r="K142" s="438"/>
      <c r="L142" s="438"/>
      <c r="M142" s="222"/>
      <c r="N142" s="222"/>
      <c r="O142" s="222"/>
      <c r="P142" s="504"/>
      <c r="Q142" s="438"/>
      <c r="R142" s="438"/>
      <c r="S142" s="438"/>
      <c r="T142" s="568"/>
      <c r="U142" s="568"/>
      <c r="V142" s="568"/>
      <c r="W142" s="222"/>
      <c r="X142" s="423"/>
      <c r="Y142" s="507"/>
      <c r="Z142" s="508" t="s">
        <v>290</v>
      </c>
      <c r="AA142" s="423">
        <v>50</v>
      </c>
      <c r="AB142" s="509"/>
      <c r="AC142" s="423">
        <v>50</v>
      </c>
      <c r="AD142" s="509"/>
      <c r="AE142" s="423">
        <v>15</v>
      </c>
      <c r="AF142" s="509"/>
      <c r="AG142" s="423">
        <v>10</v>
      </c>
      <c r="AH142" s="509"/>
      <c r="AI142" s="423">
        <v>15</v>
      </c>
      <c r="AJ142" s="509"/>
      <c r="AK142" s="309"/>
      <c r="AL142" s="222"/>
      <c r="AM142" s="223"/>
      <c r="AN142" s="230">
        <f t="shared" si="29"/>
        <v>140</v>
      </c>
      <c r="AO142" s="17"/>
      <c r="AP142" s="17"/>
      <c r="AQ142" s="17"/>
      <c r="AR142" s="27"/>
      <c r="AS142" s="22"/>
      <c r="AU142"/>
    </row>
    <row r="143" spans="2:47" ht="15.95" customHeight="1" x14ac:dyDescent="0.2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58">
        <v>16</v>
      </c>
      <c r="I143" s="439">
        <v>12</v>
      </c>
      <c r="J143" s="439"/>
      <c r="K143" s="439"/>
      <c r="L143" s="439"/>
      <c r="M143" s="224">
        <v>16</v>
      </c>
      <c r="N143" s="224"/>
      <c r="O143" s="224"/>
      <c r="P143" s="505"/>
      <c r="Q143" s="439"/>
      <c r="R143" s="439"/>
      <c r="S143" s="439"/>
      <c r="T143" s="569">
        <v>16</v>
      </c>
      <c r="U143" s="569"/>
      <c r="V143" s="569"/>
      <c r="W143" s="224"/>
      <c r="X143" s="224"/>
      <c r="Y143" s="182"/>
      <c r="Z143" s="183"/>
      <c r="AA143" s="224"/>
      <c r="AB143" s="225"/>
      <c r="AC143" s="224"/>
      <c r="AD143" s="225"/>
      <c r="AE143" s="224"/>
      <c r="AF143" s="225"/>
      <c r="AG143" s="224"/>
      <c r="AH143" s="225"/>
      <c r="AI143" s="224"/>
      <c r="AJ143" s="225"/>
      <c r="AK143" s="310"/>
      <c r="AL143" s="224"/>
      <c r="AM143" s="225"/>
      <c r="AN143" s="517">
        <v>16</v>
      </c>
      <c r="AO143" s="17"/>
      <c r="AP143" s="17"/>
      <c r="AQ143" s="17"/>
      <c r="AR143" s="27"/>
      <c r="AS143" s="22"/>
      <c r="AU143"/>
    </row>
    <row r="144" spans="2:47" ht="15.95" customHeight="1" x14ac:dyDescent="0.25">
      <c r="B144" s="295"/>
      <c r="C144" s="23"/>
      <c r="D144" s="177" t="s">
        <v>233</v>
      </c>
      <c r="E144" s="201"/>
      <c r="F144" s="201"/>
      <c r="G144" s="201"/>
      <c r="H144" s="559">
        <f>SUM(H139:H143)</f>
        <v>222</v>
      </c>
      <c r="I144" s="440">
        <f>SUM(I139:I143)</f>
        <v>166</v>
      </c>
      <c r="J144" s="440"/>
      <c r="K144" s="440"/>
      <c r="L144" s="440"/>
      <c r="M144" s="559">
        <f>SUM(M139:M143)</f>
        <v>186</v>
      </c>
      <c r="N144" s="559"/>
      <c r="O144" s="559"/>
      <c r="P144" s="440"/>
      <c r="Q144" s="440"/>
      <c r="R144" s="311"/>
      <c r="S144" s="311"/>
      <c r="T144" s="394"/>
      <c r="U144" s="311"/>
      <c r="V144" s="311"/>
      <c r="W144" s="402"/>
      <c r="X144" s="402"/>
      <c r="Y144" s="17"/>
      <c r="Z144" s="22" t="s">
        <v>282</v>
      </c>
      <c r="AA144" s="17">
        <f>SUM(AA139:AA140)</f>
        <v>72</v>
      </c>
      <c r="AB144" s="17"/>
      <c r="AC144" s="17">
        <f t="shared" ref="AC144:AN144" si="31">SUM(AC139:AC140)</f>
        <v>55</v>
      </c>
      <c r="AD144" s="17"/>
      <c r="AE144" s="17">
        <f t="shared" si="31"/>
        <v>9</v>
      </c>
      <c r="AF144" s="17"/>
      <c r="AG144" s="17">
        <f t="shared" si="31"/>
        <v>19</v>
      </c>
      <c r="AH144" s="17"/>
      <c r="AI144" s="17">
        <f t="shared" si="31"/>
        <v>12</v>
      </c>
      <c r="AJ144" s="17"/>
      <c r="AK144" s="17">
        <f t="shared" si="31"/>
        <v>0</v>
      </c>
      <c r="AL144" s="17">
        <f t="shared" si="31"/>
        <v>0</v>
      </c>
      <c r="AM144" s="17">
        <f t="shared" si="31"/>
        <v>0</v>
      </c>
      <c r="AN144" s="517">
        <f t="shared" si="31"/>
        <v>167</v>
      </c>
      <c r="AO144" s="20"/>
      <c r="AP144" s="20"/>
      <c r="AQ144" s="20"/>
      <c r="AR144" s="24"/>
      <c r="AS144" s="25"/>
      <c r="AU144"/>
    </row>
    <row r="145" spans="2:47" ht="15.95" customHeight="1" x14ac:dyDescent="0.25">
      <c r="B145" s="295"/>
      <c r="C145" s="23"/>
      <c r="D145" s="177"/>
      <c r="E145" s="201"/>
      <c r="F145" s="201"/>
      <c r="G145" s="201"/>
      <c r="H145" s="311"/>
      <c r="I145" s="425"/>
      <c r="J145" s="251"/>
      <c r="K145" s="274"/>
      <c r="L145" s="274"/>
      <c r="M145" s="394"/>
      <c r="N145" s="394"/>
      <c r="O145" s="394"/>
      <c r="P145" s="440"/>
      <c r="Q145" s="440"/>
      <c r="R145" s="311"/>
      <c r="S145" s="311"/>
      <c r="T145" s="394"/>
      <c r="U145" s="311"/>
      <c r="V145" s="311"/>
      <c r="W145" s="402"/>
      <c r="X145" s="402"/>
      <c r="Y145" s="17"/>
      <c r="Z145" s="22" t="s">
        <v>283</v>
      </c>
      <c r="AA145" s="229">
        <f>SUM(AA141:AA142)</f>
        <v>70</v>
      </c>
      <c r="AB145" s="229"/>
      <c r="AC145" s="229">
        <f t="shared" ref="AC145:AN145" si="32">SUM(AC141:AC142)</f>
        <v>70</v>
      </c>
      <c r="AD145" s="229"/>
      <c r="AE145" s="229">
        <f t="shared" si="32"/>
        <v>20</v>
      </c>
      <c r="AF145" s="229"/>
      <c r="AG145" s="229">
        <f t="shared" si="32"/>
        <v>15</v>
      </c>
      <c r="AH145" s="229"/>
      <c r="AI145" s="229">
        <f t="shared" si="32"/>
        <v>20</v>
      </c>
      <c r="AJ145" s="229"/>
      <c r="AK145" s="229">
        <f t="shared" si="32"/>
        <v>0</v>
      </c>
      <c r="AL145" s="229">
        <f t="shared" si="32"/>
        <v>0</v>
      </c>
      <c r="AM145" s="229">
        <f t="shared" si="32"/>
        <v>0</v>
      </c>
      <c r="AN145" s="230">
        <f t="shared" si="32"/>
        <v>195</v>
      </c>
      <c r="AO145" s="20"/>
      <c r="AP145" s="20"/>
      <c r="AQ145" s="20"/>
      <c r="AR145" s="24"/>
      <c r="AS145" s="25"/>
      <c r="AU145"/>
    </row>
    <row r="146" spans="2:47" ht="18" customHeight="1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394"/>
      <c r="U146" s="311"/>
      <c r="V146" s="311"/>
      <c r="W146" s="23"/>
      <c r="X146" s="23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520"/>
      <c r="AO146" s="17"/>
      <c r="AP146" s="20"/>
      <c r="AQ146" s="20"/>
      <c r="AR146" s="20"/>
      <c r="AS146" s="20"/>
      <c r="AT146" s="24"/>
      <c r="AU146" s="25"/>
    </row>
    <row r="147" spans="2:47" ht="24" customHeight="1" x14ac:dyDescent="0.25">
      <c r="B147" s="586" t="s">
        <v>96</v>
      </c>
      <c r="M147" s="395"/>
      <c r="N147" s="395"/>
      <c r="O147" s="395"/>
      <c r="T147" s="395"/>
      <c r="U147" s="455"/>
      <c r="V147" s="455"/>
      <c r="AO147" s="17"/>
    </row>
    <row r="148" spans="2:47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33"/>
      <c r="I148" s="414"/>
      <c r="J148" s="236"/>
      <c r="K148" s="259" t="s">
        <v>308</v>
      </c>
      <c r="L148" s="280"/>
      <c r="M148" s="560"/>
      <c r="N148" s="560" t="s">
        <v>248</v>
      </c>
      <c r="O148" s="560"/>
      <c r="P148" s="460"/>
      <c r="Q148" s="461"/>
      <c r="R148" s="476" t="s">
        <v>276</v>
      </c>
      <c r="S148" s="463"/>
      <c r="T148" s="566"/>
      <c r="U148" s="566" t="s">
        <v>278</v>
      </c>
      <c r="V148" s="566"/>
      <c r="W148" s="147" t="s">
        <v>243</v>
      </c>
      <c r="X148" s="148" t="s">
        <v>243</v>
      </c>
      <c r="Y148" s="7" t="s">
        <v>4</v>
      </c>
      <c r="Z148" s="8"/>
      <c r="AA148" s="136"/>
      <c r="AH148" s="153"/>
      <c r="AI148" s="1"/>
      <c r="AN148" s="517"/>
      <c r="AS148"/>
      <c r="AT148" s="1"/>
      <c r="AU148"/>
    </row>
    <row r="149" spans="2:47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34" t="s">
        <v>249</v>
      </c>
      <c r="I149" s="562" t="s">
        <v>250</v>
      </c>
      <c r="J149" s="563" t="s">
        <v>245</v>
      </c>
      <c r="K149" s="563" t="s">
        <v>243</v>
      </c>
      <c r="L149" s="562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567" t="s">
        <v>249</v>
      </c>
      <c r="U149" s="567" t="s">
        <v>243</v>
      </c>
      <c r="V149" s="567" t="s">
        <v>244</v>
      </c>
      <c r="W149" s="194" t="s">
        <v>101</v>
      </c>
      <c r="X149" s="194" t="s">
        <v>102</v>
      </c>
      <c r="Y149" s="10" t="s">
        <v>9</v>
      </c>
      <c r="Z149" s="11" t="s">
        <v>10</v>
      </c>
      <c r="AH149" s="153"/>
      <c r="AI149" s="1"/>
      <c r="AN149" s="517"/>
      <c r="AS149"/>
      <c r="AT149" s="1"/>
      <c r="AU149"/>
    </row>
    <row r="150" spans="2:47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24" t="s">
        <v>241</v>
      </c>
      <c r="H150" s="121">
        <v>60</v>
      </c>
      <c r="I150" s="442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42">
        <v>55</v>
      </c>
      <c r="Q150" s="442">
        <v>0</v>
      </c>
      <c r="R150" s="442">
        <v>1</v>
      </c>
      <c r="S150" s="442">
        <v>0</v>
      </c>
      <c r="T150" s="122">
        <v>60</v>
      </c>
      <c r="U150" s="122">
        <v>1</v>
      </c>
      <c r="V150" s="122">
        <v>0</v>
      </c>
      <c r="W150" s="145" t="s">
        <v>148</v>
      </c>
      <c r="X150" s="145"/>
      <c r="Y150" s="122">
        <v>1</v>
      </c>
      <c r="Z150" s="123">
        <v>0</v>
      </c>
      <c r="AA150" s="232"/>
      <c r="AH150" s="153"/>
      <c r="AI150" s="1"/>
      <c r="AN150" s="517"/>
      <c r="AS150"/>
      <c r="AT150" s="1"/>
      <c r="AU150"/>
    </row>
    <row r="151" spans="2:47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474">
        <v>20</v>
      </c>
      <c r="H151" s="129">
        <v>60</v>
      </c>
      <c r="I151" s="190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190">
        <v>57</v>
      </c>
      <c r="Q151" s="190">
        <v>3</v>
      </c>
      <c r="R151" s="190">
        <v>1</v>
      </c>
      <c r="S151" s="190">
        <v>3</v>
      </c>
      <c r="T151" s="130">
        <v>60</v>
      </c>
      <c r="U151" s="130">
        <v>1</v>
      </c>
      <c r="V151" s="130">
        <v>3</v>
      </c>
      <c r="W151" s="146" t="s">
        <v>148</v>
      </c>
      <c r="X151" s="146"/>
      <c r="Y151" s="130">
        <v>1</v>
      </c>
      <c r="Z151" s="131">
        <v>3</v>
      </c>
      <c r="AA151" s="232"/>
      <c r="AH151" s="153"/>
      <c r="AI151" s="1"/>
      <c r="AN151" s="517"/>
      <c r="AS151"/>
      <c r="AT151" s="1"/>
      <c r="AU151"/>
    </row>
    <row r="152" spans="2:47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474">
        <v>20</v>
      </c>
      <c r="H152" s="129">
        <v>60</v>
      </c>
      <c r="I152" s="190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190">
        <v>62</v>
      </c>
      <c r="Q152" s="190">
        <v>9</v>
      </c>
      <c r="R152" s="190">
        <v>1</v>
      </c>
      <c r="S152" s="190">
        <v>4</v>
      </c>
      <c r="T152" s="130">
        <v>80</v>
      </c>
      <c r="U152" s="130">
        <v>1</v>
      </c>
      <c r="V152" s="468">
        <v>4</v>
      </c>
      <c r="W152" s="146" t="s">
        <v>148</v>
      </c>
      <c r="X152" s="146"/>
      <c r="Y152" s="130">
        <v>1</v>
      </c>
      <c r="Z152" s="470">
        <v>4</v>
      </c>
      <c r="AA152" s="233"/>
      <c r="AH152" s="153"/>
      <c r="AI152" s="1"/>
      <c r="AN152" s="517"/>
      <c r="AS152"/>
      <c r="AT152" s="1"/>
      <c r="AU152"/>
    </row>
    <row r="153" spans="2:47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474">
        <v>20</v>
      </c>
      <c r="H153" s="129">
        <v>60</v>
      </c>
      <c r="I153" s="190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190">
        <v>60</v>
      </c>
      <c r="Q153" s="190">
        <v>3</v>
      </c>
      <c r="R153" s="190">
        <v>1</v>
      </c>
      <c r="S153" s="190">
        <v>3</v>
      </c>
      <c r="T153" s="130">
        <v>60</v>
      </c>
      <c r="U153" s="130">
        <v>1</v>
      </c>
      <c r="V153" s="130">
        <v>3</v>
      </c>
      <c r="W153" s="146" t="s">
        <v>148</v>
      </c>
      <c r="X153" s="146"/>
      <c r="Y153" s="130">
        <v>1</v>
      </c>
      <c r="Z153" s="131">
        <v>3</v>
      </c>
      <c r="AA153" s="232"/>
      <c r="AH153" s="153"/>
      <c r="AI153" s="1"/>
      <c r="AN153" s="517"/>
      <c r="AS153"/>
      <c r="AT153" s="1"/>
      <c r="AU153"/>
    </row>
    <row r="154" spans="2:47" ht="15.95" customHeight="1" x14ac:dyDescent="0.25">
      <c r="B154" s="298"/>
      <c r="C154" s="86"/>
      <c r="D154" s="86"/>
      <c r="E154" s="209"/>
      <c r="F154" s="209"/>
      <c r="G154" s="81"/>
      <c r="H154" s="185"/>
      <c r="I154" s="335"/>
      <c r="J154" s="335"/>
      <c r="K154" s="335"/>
      <c r="L154" s="335"/>
      <c r="M154" s="185"/>
      <c r="N154" s="185"/>
      <c r="O154" s="185"/>
      <c r="P154" s="335"/>
      <c r="Q154" s="335"/>
      <c r="R154" s="335"/>
      <c r="S154" s="335"/>
      <c r="T154" s="186"/>
      <c r="U154" s="186"/>
      <c r="V154" s="186"/>
      <c r="W154" s="185"/>
      <c r="X154" s="185"/>
      <c r="Y154" s="186"/>
      <c r="Z154" s="186"/>
      <c r="AA154" s="232"/>
      <c r="AH154" s="153"/>
      <c r="AI154" s="1"/>
      <c r="AN154" s="517"/>
      <c r="AS154"/>
      <c r="AT154" s="1"/>
      <c r="AU154"/>
    </row>
    <row r="155" spans="2:47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26" t="s">
        <v>241</v>
      </c>
      <c r="H155" s="87">
        <v>20</v>
      </c>
      <c r="I155" s="80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80">
        <v>14</v>
      </c>
      <c r="Q155" s="80">
        <v>14</v>
      </c>
      <c r="R155" s="80">
        <v>1</v>
      </c>
      <c r="S155" s="80">
        <v>0</v>
      </c>
      <c r="T155" s="89">
        <v>20</v>
      </c>
      <c r="U155" s="89">
        <v>1</v>
      </c>
      <c r="V155" s="89">
        <v>0</v>
      </c>
      <c r="W155" s="80"/>
      <c r="X155" s="80" t="s">
        <v>149</v>
      </c>
      <c r="Y155" s="96">
        <v>1</v>
      </c>
      <c r="Z155" s="97">
        <v>0</v>
      </c>
      <c r="AA155" s="232"/>
      <c r="AH155" s="153"/>
      <c r="AI155" s="1"/>
      <c r="AN155" s="517"/>
      <c r="AS155"/>
      <c r="AT155" s="1"/>
      <c r="AU155"/>
    </row>
    <row r="156" spans="2:47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474">
        <v>20</v>
      </c>
      <c r="H156" s="129">
        <v>30</v>
      </c>
      <c r="I156" s="190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190">
        <v>15</v>
      </c>
      <c r="Q156" s="190">
        <v>14</v>
      </c>
      <c r="R156" s="190">
        <v>1</v>
      </c>
      <c r="S156" s="190">
        <v>1</v>
      </c>
      <c r="T156" s="130">
        <v>20</v>
      </c>
      <c r="U156" s="130">
        <v>1</v>
      </c>
      <c r="V156" s="130">
        <v>1</v>
      </c>
      <c r="W156" s="190"/>
      <c r="X156" s="80" t="s">
        <v>149</v>
      </c>
      <c r="Y156" s="96">
        <v>1</v>
      </c>
      <c r="Z156" s="97">
        <v>1</v>
      </c>
      <c r="AA156" s="232"/>
      <c r="AH156" s="153"/>
      <c r="AI156" s="1"/>
      <c r="AN156" s="517"/>
      <c r="AS156"/>
      <c r="AT156" s="1"/>
      <c r="AU156"/>
    </row>
    <row r="157" spans="2:47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474">
        <v>20</v>
      </c>
      <c r="H157" s="129">
        <v>20</v>
      </c>
      <c r="I157" s="190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190">
        <v>16</v>
      </c>
      <c r="Q157" s="190">
        <v>16</v>
      </c>
      <c r="R157" s="190">
        <v>1</v>
      </c>
      <c r="S157" s="254">
        <v>1</v>
      </c>
      <c r="T157" s="130">
        <v>30</v>
      </c>
      <c r="U157" s="130">
        <v>1</v>
      </c>
      <c r="V157" s="130">
        <v>2</v>
      </c>
      <c r="W157" s="190"/>
      <c r="X157" s="80" t="s">
        <v>149</v>
      </c>
      <c r="Y157" s="96">
        <v>1</v>
      </c>
      <c r="Z157" s="97">
        <v>2</v>
      </c>
      <c r="AA157" s="232"/>
      <c r="AH157" s="153"/>
      <c r="AI157" s="1"/>
      <c r="AN157" s="517"/>
      <c r="AS157"/>
      <c r="AT157" s="1"/>
      <c r="AU157"/>
    </row>
    <row r="158" spans="2:47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474">
        <v>20</v>
      </c>
      <c r="H158" s="129">
        <v>20</v>
      </c>
      <c r="I158" s="190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190">
        <v>11</v>
      </c>
      <c r="Q158" s="190">
        <v>10</v>
      </c>
      <c r="R158" s="190">
        <v>1</v>
      </c>
      <c r="S158" s="190">
        <v>1</v>
      </c>
      <c r="T158" s="130">
        <v>20</v>
      </c>
      <c r="U158" s="130">
        <v>1</v>
      </c>
      <c r="V158" s="130">
        <v>1</v>
      </c>
      <c r="W158" s="190"/>
      <c r="X158" s="80" t="s">
        <v>149</v>
      </c>
      <c r="Y158" s="96">
        <v>1</v>
      </c>
      <c r="Z158" s="97">
        <v>1</v>
      </c>
      <c r="AA158" s="232"/>
      <c r="AH158" s="153"/>
      <c r="AI158" s="1"/>
      <c r="AN158" s="517"/>
      <c r="AS158"/>
      <c r="AT158" s="1"/>
      <c r="AU158"/>
    </row>
    <row r="159" spans="2:47" ht="15.95" customHeight="1" x14ac:dyDescent="0.2">
      <c r="B159" s="290"/>
      <c r="C159" s="52"/>
      <c r="D159" s="53"/>
      <c r="E159" s="196"/>
      <c r="F159" s="196"/>
      <c r="G159" s="95"/>
      <c r="H159" s="124"/>
      <c r="I159" s="443"/>
      <c r="J159" s="443"/>
      <c r="K159" s="443"/>
      <c r="L159" s="443"/>
      <c r="M159" s="124"/>
      <c r="N159" s="124"/>
      <c r="O159" s="124"/>
      <c r="P159" s="443"/>
      <c r="Q159" s="443"/>
      <c r="R159" s="443"/>
      <c r="S159" s="443"/>
      <c r="T159" s="125"/>
      <c r="U159" s="125"/>
      <c r="V159" s="125"/>
      <c r="W159" s="306"/>
      <c r="X159" s="306"/>
      <c r="Y159" s="125"/>
      <c r="Z159" s="125"/>
      <c r="AA159" s="232"/>
      <c r="AH159" s="153"/>
      <c r="AI159" s="1"/>
      <c r="AN159" s="517"/>
      <c r="AS159"/>
      <c r="AT159" s="1"/>
      <c r="AU159"/>
    </row>
    <row r="160" spans="2:47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4">
        <v>20</v>
      </c>
      <c r="H160" s="87">
        <v>20</v>
      </c>
      <c r="I160" s="80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80">
        <v>12</v>
      </c>
      <c r="Q160" s="80">
        <v>6</v>
      </c>
      <c r="R160" s="80">
        <v>1</v>
      </c>
      <c r="S160" s="80">
        <v>1</v>
      </c>
      <c r="T160" s="89">
        <v>20</v>
      </c>
      <c r="U160" s="89">
        <v>1</v>
      </c>
      <c r="V160" s="89">
        <v>1</v>
      </c>
      <c r="W160" s="68"/>
      <c r="X160" s="68" t="s">
        <v>150</v>
      </c>
      <c r="Y160" s="89">
        <v>1</v>
      </c>
      <c r="Z160" s="90">
        <v>1</v>
      </c>
      <c r="AA160" s="232"/>
      <c r="AH160" s="153"/>
      <c r="AI160" s="1"/>
      <c r="AN160" s="517"/>
      <c r="AS160"/>
      <c r="AT160" s="1"/>
      <c r="AU160"/>
    </row>
    <row r="161" spans="2:47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474">
        <v>20</v>
      </c>
      <c r="H161" s="87">
        <v>20</v>
      </c>
      <c r="I161" s="80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80">
        <v>38</v>
      </c>
      <c r="Q161" s="80">
        <v>25</v>
      </c>
      <c r="R161" s="80">
        <v>1</v>
      </c>
      <c r="S161" s="80">
        <v>2</v>
      </c>
      <c r="T161" s="89">
        <v>40</v>
      </c>
      <c r="U161" s="89">
        <v>1</v>
      </c>
      <c r="V161" s="89">
        <v>2</v>
      </c>
      <c r="W161" s="68"/>
      <c r="X161" s="68" t="s">
        <v>150</v>
      </c>
      <c r="Y161" s="89">
        <v>1</v>
      </c>
      <c r="Z161" s="90">
        <v>2</v>
      </c>
      <c r="AA161" s="232"/>
      <c r="AH161" s="153"/>
      <c r="AI161" s="1"/>
      <c r="AN161" s="517"/>
      <c r="AS161"/>
      <c r="AT161" s="1"/>
      <c r="AU161"/>
    </row>
    <row r="162" spans="2:47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474">
        <v>20</v>
      </c>
      <c r="H162" s="87">
        <v>20</v>
      </c>
      <c r="I162" s="80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80">
        <v>14</v>
      </c>
      <c r="Q162" s="80">
        <v>12</v>
      </c>
      <c r="R162" s="80">
        <v>1</v>
      </c>
      <c r="S162" s="80">
        <v>1</v>
      </c>
      <c r="T162" s="89">
        <v>20</v>
      </c>
      <c r="U162" s="89">
        <v>1</v>
      </c>
      <c r="V162" s="89">
        <v>1</v>
      </c>
      <c r="W162" s="68"/>
      <c r="X162" s="68" t="s">
        <v>150</v>
      </c>
      <c r="Y162" s="89">
        <v>1</v>
      </c>
      <c r="Z162" s="90">
        <v>1</v>
      </c>
      <c r="AA162" s="232"/>
      <c r="AH162" s="153"/>
      <c r="AI162" s="1"/>
      <c r="AN162" s="517"/>
      <c r="AS162"/>
      <c r="AT162" s="1"/>
      <c r="AU162"/>
    </row>
    <row r="163" spans="2:47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474">
        <v>20</v>
      </c>
      <c r="H163" s="87">
        <v>20</v>
      </c>
      <c r="I163" s="80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80">
        <v>35</v>
      </c>
      <c r="Q163" s="80">
        <v>29</v>
      </c>
      <c r="R163" s="80">
        <v>1</v>
      </c>
      <c r="S163" s="412">
        <v>2</v>
      </c>
      <c r="T163" s="89">
        <v>40</v>
      </c>
      <c r="U163" s="89">
        <v>1</v>
      </c>
      <c r="V163" s="469">
        <v>2</v>
      </c>
      <c r="W163" s="68"/>
      <c r="X163" s="68" t="s">
        <v>150</v>
      </c>
      <c r="Y163" s="89">
        <v>1</v>
      </c>
      <c r="Z163" s="471">
        <v>2</v>
      </c>
      <c r="AA163" s="232"/>
      <c r="AH163" s="153"/>
      <c r="AI163" s="1"/>
      <c r="AN163" s="517"/>
      <c r="AS163"/>
      <c r="AT163" s="1"/>
      <c r="AU163"/>
    </row>
    <row r="164" spans="2:47" ht="15" x14ac:dyDescent="0.25">
      <c r="B164" s="298"/>
      <c r="C164" s="86"/>
      <c r="D164" s="86"/>
      <c r="E164" s="132"/>
      <c r="F164" s="132"/>
      <c r="G164" s="81"/>
      <c r="H164" s="185"/>
      <c r="I164" s="335"/>
      <c r="J164" s="335"/>
      <c r="K164" s="335"/>
      <c r="L164" s="335"/>
      <c r="M164" s="185"/>
      <c r="N164" s="185"/>
      <c r="O164" s="185"/>
      <c r="P164" s="335"/>
      <c r="Q164" s="335"/>
      <c r="R164" s="335"/>
      <c r="S164" s="335"/>
      <c r="T164" s="186"/>
      <c r="U164" s="186"/>
      <c r="V164" s="344"/>
      <c r="W164" s="185"/>
      <c r="X164" s="185"/>
      <c r="Y164" s="186"/>
      <c r="Z164" s="186"/>
      <c r="AA164" s="232"/>
      <c r="AH164" s="153"/>
      <c r="AI164" s="1"/>
      <c r="AN164" s="517"/>
      <c r="AS164"/>
      <c r="AT164" s="1"/>
      <c r="AU164"/>
    </row>
    <row r="165" spans="2:47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4">
        <v>20</v>
      </c>
      <c r="H165" s="87">
        <v>40</v>
      </c>
      <c r="I165" s="80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80">
        <v>40</v>
      </c>
      <c r="Q165" s="80">
        <v>1</v>
      </c>
      <c r="R165" s="80">
        <v>1</v>
      </c>
      <c r="S165" s="80">
        <v>3</v>
      </c>
      <c r="T165" s="89">
        <v>60</v>
      </c>
      <c r="U165" s="89">
        <v>1</v>
      </c>
      <c r="V165" s="89">
        <v>3</v>
      </c>
      <c r="W165" s="80" t="s">
        <v>151</v>
      </c>
      <c r="X165" s="80"/>
      <c r="Y165" s="96">
        <v>1</v>
      </c>
      <c r="Z165" s="97">
        <v>3</v>
      </c>
      <c r="AA165" s="232"/>
      <c r="AH165" s="153"/>
      <c r="AI165" s="1"/>
      <c r="AN165" s="517"/>
      <c r="AS165"/>
      <c r="AT165" s="1"/>
      <c r="AU165"/>
    </row>
    <row r="166" spans="2:47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474">
        <v>20</v>
      </c>
      <c r="H166" s="87">
        <v>40</v>
      </c>
      <c r="I166" s="80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80">
        <v>58</v>
      </c>
      <c r="Q166" s="80">
        <v>15</v>
      </c>
      <c r="R166" s="80">
        <v>1</v>
      </c>
      <c r="S166" s="80">
        <v>3</v>
      </c>
      <c r="T166" s="89">
        <v>60</v>
      </c>
      <c r="U166" s="89">
        <v>1</v>
      </c>
      <c r="V166" s="89">
        <v>3</v>
      </c>
      <c r="W166" s="80" t="s">
        <v>151</v>
      </c>
      <c r="X166" s="95"/>
      <c r="Y166" s="96">
        <v>1</v>
      </c>
      <c r="Z166" s="97">
        <v>3</v>
      </c>
      <c r="AA166" s="232"/>
      <c r="AH166" s="153"/>
      <c r="AI166" s="1"/>
      <c r="AN166" s="517"/>
      <c r="AS166"/>
      <c r="AT166" s="1"/>
      <c r="AU166"/>
    </row>
    <row r="167" spans="2:47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474">
        <v>20</v>
      </c>
      <c r="H167" s="87">
        <v>40</v>
      </c>
      <c r="I167" s="80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80">
        <v>47</v>
      </c>
      <c r="Q167" s="80">
        <v>4</v>
      </c>
      <c r="R167" s="80">
        <v>1</v>
      </c>
      <c r="S167" s="80">
        <v>3</v>
      </c>
      <c r="T167" s="89">
        <v>60</v>
      </c>
      <c r="U167" s="89">
        <v>1</v>
      </c>
      <c r="V167" s="89">
        <v>3</v>
      </c>
      <c r="W167" s="80" t="s">
        <v>151</v>
      </c>
      <c r="X167" s="95"/>
      <c r="Y167" s="96">
        <v>1</v>
      </c>
      <c r="Z167" s="97">
        <v>3</v>
      </c>
      <c r="AA167" s="232"/>
      <c r="AH167" s="153"/>
      <c r="AI167" s="1"/>
      <c r="AN167" s="517"/>
      <c r="AS167"/>
      <c r="AT167" s="1"/>
      <c r="AU167"/>
    </row>
    <row r="168" spans="2:47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474">
        <v>20</v>
      </c>
      <c r="H168" s="87">
        <v>40</v>
      </c>
      <c r="I168" s="80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80">
        <v>63</v>
      </c>
      <c r="Q168" s="80">
        <v>20</v>
      </c>
      <c r="R168" s="80">
        <v>1</v>
      </c>
      <c r="S168" s="80">
        <v>4</v>
      </c>
      <c r="T168" s="89">
        <v>60</v>
      </c>
      <c r="U168" s="89">
        <v>1</v>
      </c>
      <c r="V168" s="89">
        <v>3</v>
      </c>
      <c r="W168" s="80" t="s">
        <v>151</v>
      </c>
      <c r="X168" s="95"/>
      <c r="Y168" s="96">
        <v>1</v>
      </c>
      <c r="Z168" s="541">
        <v>3</v>
      </c>
      <c r="AA168" s="232"/>
      <c r="AH168" s="153"/>
      <c r="AI168" s="1"/>
      <c r="AN168" s="517"/>
      <c r="AS168"/>
      <c r="AT168" s="1"/>
      <c r="AU168"/>
    </row>
    <row r="169" spans="2:47" x14ac:dyDescent="0.2">
      <c r="B169" s="290"/>
      <c r="C169" s="52"/>
      <c r="D169" s="53"/>
      <c r="E169" s="196"/>
      <c r="F169" s="196"/>
      <c r="G169" s="95"/>
      <c r="H169" s="124"/>
      <c r="I169" s="443"/>
      <c r="J169" s="443"/>
      <c r="K169" s="443"/>
      <c r="L169" s="443"/>
      <c r="M169" s="124"/>
      <c r="N169" s="124"/>
      <c r="O169" s="124"/>
      <c r="P169" s="443"/>
      <c r="Q169" s="443"/>
      <c r="R169" s="443"/>
      <c r="S169" s="443"/>
      <c r="T169" s="125"/>
      <c r="U169" s="125"/>
      <c r="V169" s="125"/>
      <c r="W169" s="306"/>
      <c r="X169" s="306"/>
      <c r="Y169" s="125"/>
      <c r="Z169" s="125"/>
      <c r="AA169" s="232"/>
      <c r="AH169" s="153"/>
      <c r="AI169" s="1"/>
      <c r="AN169" s="517"/>
      <c r="AS169"/>
      <c r="AT169" s="1"/>
      <c r="AU169"/>
    </row>
    <row r="170" spans="2:47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4">
        <v>20</v>
      </c>
      <c r="H170" s="87">
        <v>40</v>
      </c>
      <c r="I170" s="80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80">
        <v>39</v>
      </c>
      <c r="Q170" s="80">
        <v>2</v>
      </c>
      <c r="R170" s="80">
        <v>1</v>
      </c>
      <c r="S170" s="80">
        <v>2</v>
      </c>
      <c r="T170" s="89">
        <v>40</v>
      </c>
      <c r="U170" s="89">
        <v>1</v>
      </c>
      <c r="V170" s="89">
        <v>2</v>
      </c>
      <c r="W170" s="68" t="s">
        <v>152</v>
      </c>
      <c r="X170" s="68"/>
      <c r="Y170" s="89">
        <v>1</v>
      </c>
      <c r="Z170" s="90">
        <v>2</v>
      </c>
      <c r="AA170" s="232"/>
      <c r="AH170" s="153"/>
      <c r="AI170" s="1"/>
      <c r="AN170" s="517"/>
      <c r="AS170"/>
      <c r="AT170" s="1"/>
      <c r="AU170"/>
    </row>
    <row r="171" spans="2:47" ht="15" x14ac:dyDescent="0.25">
      <c r="B171" s="289"/>
      <c r="C171" s="46"/>
      <c r="D171" s="46" t="s">
        <v>196</v>
      </c>
      <c r="E171" s="98">
        <v>2</v>
      </c>
      <c r="F171" s="98">
        <v>2</v>
      </c>
      <c r="G171" s="474">
        <v>20</v>
      </c>
      <c r="H171" s="87">
        <v>40</v>
      </c>
      <c r="I171" s="80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80">
        <v>39</v>
      </c>
      <c r="Q171" s="80">
        <v>14</v>
      </c>
      <c r="R171" s="80">
        <v>1</v>
      </c>
      <c r="S171" s="80">
        <v>2</v>
      </c>
      <c r="T171" s="89">
        <v>40</v>
      </c>
      <c r="U171" s="89">
        <v>1</v>
      </c>
      <c r="V171" s="89">
        <v>2</v>
      </c>
      <c r="W171" s="68" t="s">
        <v>152</v>
      </c>
      <c r="X171" s="68"/>
      <c r="Y171" s="89">
        <v>1</v>
      </c>
      <c r="Z171" s="90">
        <v>2</v>
      </c>
      <c r="AA171" s="232"/>
      <c r="AH171" s="153"/>
      <c r="AI171" s="1"/>
      <c r="AN171" s="517"/>
      <c r="AS171"/>
      <c r="AT171" s="1"/>
      <c r="AU171"/>
    </row>
    <row r="172" spans="2:47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474">
        <v>20</v>
      </c>
      <c r="H172" s="87">
        <v>40</v>
      </c>
      <c r="I172" s="80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80">
        <v>42</v>
      </c>
      <c r="Q172" s="80">
        <v>5</v>
      </c>
      <c r="R172" s="80">
        <v>1</v>
      </c>
      <c r="S172" s="80">
        <v>2</v>
      </c>
      <c r="T172" s="89">
        <v>40</v>
      </c>
      <c r="U172" s="89">
        <v>1</v>
      </c>
      <c r="V172" s="89">
        <v>2</v>
      </c>
      <c r="W172" s="68" t="s">
        <v>152</v>
      </c>
      <c r="X172" s="68"/>
      <c r="Y172" s="89">
        <v>1</v>
      </c>
      <c r="Z172" s="90">
        <v>2</v>
      </c>
      <c r="AA172" s="232"/>
      <c r="AH172" s="153"/>
      <c r="AI172" s="1"/>
      <c r="AN172" s="517"/>
      <c r="AS172"/>
      <c r="AT172" s="1"/>
      <c r="AU172"/>
    </row>
    <row r="173" spans="2:47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474">
        <v>20</v>
      </c>
      <c r="H173" s="87">
        <v>40</v>
      </c>
      <c r="I173" s="80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80">
        <v>51</v>
      </c>
      <c r="Q173" s="80">
        <v>21</v>
      </c>
      <c r="R173" s="80">
        <v>1</v>
      </c>
      <c r="S173" s="80">
        <v>3</v>
      </c>
      <c r="T173" s="89">
        <v>60</v>
      </c>
      <c r="U173" s="89">
        <v>1</v>
      </c>
      <c r="V173" s="469">
        <v>3</v>
      </c>
      <c r="W173" s="68" t="s">
        <v>152</v>
      </c>
      <c r="X173" s="68"/>
      <c r="Y173" s="89">
        <v>1</v>
      </c>
      <c r="Z173" s="471">
        <v>3</v>
      </c>
      <c r="AA173" s="232"/>
      <c r="AH173" s="153"/>
      <c r="AI173" s="1"/>
      <c r="AN173" s="517"/>
      <c r="AS173"/>
      <c r="AT173" s="1"/>
      <c r="AU173"/>
    </row>
    <row r="174" spans="2:47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474">
        <v>20</v>
      </c>
      <c r="H174" s="87">
        <v>40</v>
      </c>
      <c r="I174" s="80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80">
        <v>20</v>
      </c>
      <c r="Q174" s="80">
        <v>1</v>
      </c>
      <c r="R174" s="80">
        <v>1</v>
      </c>
      <c r="S174" s="80">
        <v>2</v>
      </c>
      <c r="T174" s="89">
        <v>40</v>
      </c>
      <c r="U174" s="89">
        <v>1</v>
      </c>
      <c r="V174" s="89">
        <v>2</v>
      </c>
      <c r="W174" s="68" t="s">
        <v>152</v>
      </c>
      <c r="X174" s="68"/>
      <c r="Y174" s="89">
        <v>1</v>
      </c>
      <c r="Z174" s="90">
        <v>2</v>
      </c>
      <c r="AA174" s="232"/>
      <c r="AH174" s="153"/>
      <c r="AI174" s="1"/>
      <c r="AN174" s="517"/>
      <c r="AS174"/>
      <c r="AT174" s="1"/>
      <c r="AU174"/>
    </row>
    <row r="175" spans="2:47" x14ac:dyDescent="0.2">
      <c r="B175" s="290"/>
      <c r="C175" s="52"/>
      <c r="D175" s="53"/>
      <c r="E175" s="196"/>
      <c r="F175" s="196"/>
      <c r="G175" s="95"/>
      <c r="H175" s="124"/>
      <c r="I175" s="443"/>
      <c r="J175" s="443"/>
      <c r="K175" s="443"/>
      <c r="L175" s="443"/>
      <c r="M175" s="124"/>
      <c r="N175" s="124"/>
      <c r="O175" s="124"/>
      <c r="P175" s="443"/>
      <c r="Q175" s="443"/>
      <c r="R175" s="443"/>
      <c r="S175" s="443"/>
      <c r="T175" s="125"/>
      <c r="U175" s="125"/>
      <c r="V175" s="125"/>
      <c r="W175" s="306"/>
      <c r="X175" s="306"/>
      <c r="Y175" s="125"/>
      <c r="Z175" s="125"/>
      <c r="AA175" s="232"/>
      <c r="AH175" s="153"/>
      <c r="AI175" s="1"/>
      <c r="AN175" s="517"/>
      <c r="AS175"/>
      <c r="AT175" s="1"/>
      <c r="AU175"/>
    </row>
    <row r="176" spans="2:47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4">
        <v>20</v>
      </c>
      <c r="H176" s="87">
        <v>40</v>
      </c>
      <c r="I176" s="80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80">
        <v>40</v>
      </c>
      <c r="Q176" s="80">
        <v>1</v>
      </c>
      <c r="R176" s="80">
        <v>1</v>
      </c>
      <c r="S176" s="80">
        <v>2</v>
      </c>
      <c r="T176" s="89">
        <v>40</v>
      </c>
      <c r="U176" s="89">
        <v>1</v>
      </c>
      <c r="V176" s="89">
        <v>2</v>
      </c>
      <c r="W176" s="80" t="s">
        <v>153</v>
      </c>
      <c r="X176" s="80"/>
      <c r="Y176" s="96">
        <v>1</v>
      </c>
      <c r="Z176" s="97">
        <v>2</v>
      </c>
      <c r="AA176" s="232"/>
      <c r="AH176" s="153"/>
      <c r="AI176" s="1"/>
      <c r="AN176" s="517"/>
      <c r="AS176"/>
      <c r="AT176" s="1"/>
      <c r="AU176"/>
    </row>
    <row r="177" spans="2:47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474">
        <v>20</v>
      </c>
      <c r="H177" s="87">
        <v>40</v>
      </c>
      <c r="I177" s="80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80">
        <v>42</v>
      </c>
      <c r="Q177" s="80">
        <v>13</v>
      </c>
      <c r="R177" s="80">
        <v>1</v>
      </c>
      <c r="S177" s="80">
        <v>2</v>
      </c>
      <c r="T177" s="89">
        <v>40</v>
      </c>
      <c r="U177" s="89">
        <v>1</v>
      </c>
      <c r="V177" s="89">
        <v>2</v>
      </c>
      <c r="W177" s="80" t="s">
        <v>153</v>
      </c>
      <c r="X177" s="95"/>
      <c r="Y177" s="96">
        <v>1</v>
      </c>
      <c r="Z177" s="97">
        <v>2</v>
      </c>
      <c r="AA177" s="232"/>
      <c r="AH177" s="153"/>
      <c r="AI177" s="1"/>
      <c r="AN177" s="517"/>
      <c r="AS177"/>
      <c r="AT177" s="1"/>
      <c r="AU177"/>
    </row>
    <row r="178" spans="2:47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474">
        <v>20</v>
      </c>
      <c r="H178" s="87">
        <v>40</v>
      </c>
      <c r="I178" s="80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80">
        <v>38</v>
      </c>
      <c r="Q178" s="80">
        <v>3</v>
      </c>
      <c r="R178" s="80">
        <v>1</v>
      </c>
      <c r="S178" s="80">
        <v>2</v>
      </c>
      <c r="T178" s="89">
        <v>40</v>
      </c>
      <c r="U178" s="89">
        <v>1</v>
      </c>
      <c r="V178" s="89">
        <v>2</v>
      </c>
      <c r="W178" s="80" t="s">
        <v>153</v>
      </c>
      <c r="X178" s="95"/>
      <c r="Y178" s="96">
        <v>1</v>
      </c>
      <c r="Z178" s="97">
        <v>2</v>
      </c>
      <c r="AA178" s="232"/>
      <c r="AH178" s="153"/>
      <c r="AI178" s="1"/>
      <c r="AN178" s="517"/>
      <c r="AS178"/>
      <c r="AT178" s="1"/>
      <c r="AU178"/>
    </row>
    <row r="179" spans="2:47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474">
        <v>20</v>
      </c>
      <c r="H179" s="87">
        <v>40</v>
      </c>
      <c r="I179" s="80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80">
        <v>21</v>
      </c>
      <c r="Q179" s="80">
        <v>4</v>
      </c>
      <c r="R179" s="80">
        <v>1</v>
      </c>
      <c r="S179" s="80">
        <v>2</v>
      </c>
      <c r="T179" s="89">
        <v>40</v>
      </c>
      <c r="U179" s="89">
        <v>1</v>
      </c>
      <c r="V179" s="469">
        <v>2</v>
      </c>
      <c r="W179" s="80" t="s">
        <v>153</v>
      </c>
      <c r="X179" s="95"/>
      <c r="Y179" s="96">
        <v>1</v>
      </c>
      <c r="Z179" s="471">
        <v>2</v>
      </c>
      <c r="AA179" s="232"/>
      <c r="AH179" s="153"/>
      <c r="AI179" s="1"/>
      <c r="AN179" s="517"/>
      <c r="AS179"/>
      <c r="AT179" s="1"/>
      <c r="AU179"/>
    </row>
    <row r="180" spans="2:47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474">
        <v>20</v>
      </c>
      <c r="H180" s="87">
        <v>40</v>
      </c>
      <c r="I180" s="80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80">
        <v>15</v>
      </c>
      <c r="Q180" s="80">
        <v>3</v>
      </c>
      <c r="R180" s="80">
        <v>1</v>
      </c>
      <c r="S180" s="244">
        <v>1</v>
      </c>
      <c r="T180" s="70"/>
      <c r="U180" s="70"/>
      <c r="V180" s="82"/>
      <c r="AA180" s="232"/>
      <c r="AH180" s="153"/>
      <c r="AI180" s="1"/>
      <c r="AN180" s="517"/>
      <c r="AS180"/>
      <c r="AT180" s="1"/>
      <c r="AU180"/>
    </row>
    <row r="181" spans="2:47" ht="15" x14ac:dyDescent="0.25">
      <c r="B181" s="291"/>
      <c r="C181" s="56"/>
      <c r="D181" s="56" t="s">
        <v>213</v>
      </c>
      <c r="E181" s="98">
        <v>2</v>
      </c>
      <c r="F181" s="98">
        <v>2</v>
      </c>
      <c r="G181" s="474"/>
      <c r="H181" s="185"/>
      <c r="I181" s="335"/>
      <c r="J181" s="335"/>
      <c r="K181" s="335"/>
      <c r="L181" s="335"/>
      <c r="M181" s="185"/>
      <c r="N181" s="185"/>
      <c r="O181" s="185"/>
      <c r="P181" s="187"/>
      <c r="Q181" s="187"/>
      <c r="R181" s="335"/>
      <c r="S181" s="335"/>
      <c r="T181" s="89">
        <v>40</v>
      </c>
      <c r="U181" s="89">
        <v>1</v>
      </c>
      <c r="V181" s="469">
        <v>2</v>
      </c>
      <c r="W181" s="80" t="s">
        <v>153</v>
      </c>
      <c r="X181" s="95"/>
      <c r="Y181" s="96">
        <v>1</v>
      </c>
      <c r="Z181" s="471">
        <v>2</v>
      </c>
      <c r="AA181" s="232"/>
      <c r="AH181" s="153"/>
      <c r="AI181" s="1"/>
      <c r="AN181" s="517"/>
      <c r="AS181"/>
      <c r="AT181" s="1"/>
      <c r="AU181"/>
    </row>
    <row r="182" spans="2:47" x14ac:dyDescent="0.2">
      <c r="B182" s="290"/>
      <c r="C182" s="52"/>
      <c r="D182" s="53"/>
      <c r="E182" s="196"/>
      <c r="F182" s="196"/>
      <c r="G182" s="95"/>
      <c r="H182" s="124"/>
      <c r="I182" s="443"/>
      <c r="J182" s="443"/>
      <c r="K182" s="443"/>
      <c r="L182" s="443"/>
      <c r="M182" s="124"/>
      <c r="N182" s="124"/>
      <c r="O182" s="124"/>
      <c r="P182" s="443"/>
      <c r="Q182" s="443"/>
      <c r="R182" s="443"/>
      <c r="S182" s="443"/>
      <c r="T182" s="125"/>
      <c r="U182" s="125"/>
      <c r="V182" s="458"/>
      <c r="W182" s="306"/>
      <c r="X182" s="306"/>
      <c r="Y182" s="125"/>
      <c r="Z182" s="125"/>
      <c r="AA182" s="232"/>
      <c r="AH182" s="153"/>
      <c r="AI182" s="1"/>
      <c r="AN182" s="517"/>
      <c r="AS182"/>
      <c r="AT182" s="1"/>
      <c r="AU182"/>
    </row>
    <row r="183" spans="2:47" ht="15" x14ac:dyDescent="0.2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4">
        <v>20</v>
      </c>
      <c r="H183" s="87">
        <v>40</v>
      </c>
      <c r="I183" s="80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80">
        <v>14</v>
      </c>
      <c r="Q183" s="80">
        <v>3</v>
      </c>
      <c r="R183" s="80">
        <v>1</v>
      </c>
      <c r="S183" s="80">
        <v>1</v>
      </c>
      <c r="T183" s="89">
        <v>20</v>
      </c>
      <c r="U183" s="89">
        <v>1</v>
      </c>
      <c r="V183" s="89">
        <v>1</v>
      </c>
      <c r="W183" s="68" t="s">
        <v>154</v>
      </c>
      <c r="X183" s="68"/>
      <c r="Y183" s="89">
        <v>1</v>
      </c>
      <c r="Z183" s="90">
        <v>1</v>
      </c>
      <c r="AA183" s="214"/>
      <c r="AH183" s="153"/>
      <c r="AI183" s="1"/>
      <c r="AN183" s="517"/>
      <c r="AS183"/>
      <c r="AT183" s="1"/>
      <c r="AU183"/>
    </row>
    <row r="184" spans="2:47" ht="15" x14ac:dyDescent="0.25">
      <c r="B184" s="289"/>
      <c r="C184" s="46"/>
      <c r="D184" s="46" t="s">
        <v>205</v>
      </c>
      <c r="E184" s="98">
        <v>3</v>
      </c>
      <c r="F184" s="98">
        <v>1</v>
      </c>
      <c r="G184" s="474">
        <v>20</v>
      </c>
      <c r="H184" s="87">
        <v>40</v>
      </c>
      <c r="I184" s="80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80">
        <v>11</v>
      </c>
      <c r="Q184" s="80">
        <v>0</v>
      </c>
      <c r="R184" s="80">
        <v>1</v>
      </c>
      <c r="S184" s="80">
        <v>1</v>
      </c>
      <c r="T184" s="70"/>
      <c r="U184" s="70"/>
      <c r="V184" s="70"/>
      <c r="W184" s="142"/>
      <c r="X184" s="142"/>
      <c r="Y184" s="70"/>
      <c r="Z184" s="71"/>
      <c r="AA184" s="232"/>
      <c r="AH184" s="153"/>
      <c r="AI184" s="1"/>
      <c r="AN184" s="517"/>
      <c r="AS184"/>
      <c r="AT184" s="1"/>
      <c r="AU184"/>
    </row>
    <row r="185" spans="2:47" ht="15" x14ac:dyDescent="0.25">
      <c r="B185" s="289"/>
      <c r="C185" s="46"/>
      <c r="D185" s="46" t="s">
        <v>204</v>
      </c>
      <c r="E185" s="98">
        <v>3</v>
      </c>
      <c r="F185" s="98">
        <v>1</v>
      </c>
      <c r="G185" s="474">
        <v>20</v>
      </c>
      <c r="H185" s="87">
        <v>40</v>
      </c>
      <c r="I185" s="80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80">
        <v>16</v>
      </c>
      <c r="Q185" s="80">
        <v>1</v>
      </c>
      <c r="R185" s="80">
        <v>1</v>
      </c>
      <c r="S185" s="80">
        <v>1</v>
      </c>
      <c r="T185" s="89">
        <v>20</v>
      </c>
      <c r="U185" s="89">
        <v>1</v>
      </c>
      <c r="V185" s="89">
        <v>1</v>
      </c>
      <c r="W185" s="68" t="s">
        <v>154</v>
      </c>
      <c r="X185" s="68"/>
      <c r="Y185" s="89">
        <v>1</v>
      </c>
      <c r="Z185" s="90">
        <v>1</v>
      </c>
      <c r="AA185" s="232"/>
      <c r="AH185" s="153"/>
      <c r="AI185" s="1"/>
      <c r="AN185" s="517"/>
      <c r="AS185"/>
      <c r="AT185" s="1"/>
      <c r="AU185"/>
    </row>
    <row r="186" spans="2:47" ht="15" x14ac:dyDescent="0.25">
      <c r="B186" s="289"/>
      <c r="C186" s="46"/>
      <c r="D186" s="46" t="s">
        <v>206</v>
      </c>
      <c r="E186" s="98">
        <v>3</v>
      </c>
      <c r="F186" s="98">
        <v>1</v>
      </c>
      <c r="G186" s="474">
        <v>20</v>
      </c>
      <c r="H186" s="87">
        <v>20</v>
      </c>
      <c r="I186" s="80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80">
        <v>12</v>
      </c>
      <c r="Q186" s="80">
        <v>0</v>
      </c>
      <c r="R186" s="80">
        <v>1</v>
      </c>
      <c r="S186" s="80">
        <v>1</v>
      </c>
      <c r="T186" s="89">
        <v>20</v>
      </c>
      <c r="U186" s="89">
        <v>1</v>
      </c>
      <c r="V186" s="89">
        <v>1</v>
      </c>
      <c r="W186" s="68" t="s">
        <v>154</v>
      </c>
      <c r="X186" s="68"/>
      <c r="Y186" s="89">
        <v>1</v>
      </c>
      <c r="Z186" s="90">
        <v>1</v>
      </c>
      <c r="AA186" s="232"/>
      <c r="AH186" s="153"/>
      <c r="AI186" s="1"/>
      <c r="AN186" s="517"/>
      <c r="AS186"/>
      <c r="AT186" s="1"/>
      <c r="AU186"/>
    </row>
    <row r="187" spans="2:47" ht="15" x14ac:dyDescent="0.25">
      <c r="B187" s="289"/>
      <c r="C187" s="46"/>
      <c r="D187" s="46" t="s">
        <v>207</v>
      </c>
      <c r="E187" s="98">
        <v>3</v>
      </c>
      <c r="F187" s="98">
        <v>1</v>
      </c>
      <c r="G187" s="474">
        <v>20</v>
      </c>
      <c r="H187" s="87">
        <v>40</v>
      </c>
      <c r="I187" s="80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80">
        <v>21</v>
      </c>
      <c r="Q187" s="80">
        <v>4</v>
      </c>
      <c r="R187" s="80">
        <v>1</v>
      </c>
      <c r="S187" s="80">
        <v>1</v>
      </c>
      <c r="T187" s="89">
        <v>20</v>
      </c>
      <c r="U187" s="89">
        <v>1</v>
      </c>
      <c r="V187" s="89">
        <v>1</v>
      </c>
      <c r="W187" s="68" t="s">
        <v>154</v>
      </c>
      <c r="X187" s="68"/>
      <c r="Y187" s="89">
        <v>1</v>
      </c>
      <c r="Z187" s="90">
        <v>1</v>
      </c>
      <c r="AA187" s="232"/>
      <c r="AH187" s="153"/>
      <c r="AI187" s="1"/>
      <c r="AN187" s="517"/>
      <c r="AS187"/>
      <c r="AT187" s="1"/>
      <c r="AU187"/>
    </row>
    <row r="188" spans="2:47" ht="15" x14ac:dyDescent="0.25">
      <c r="B188" s="293"/>
      <c r="C188" s="91"/>
      <c r="D188" s="478" t="s">
        <v>202</v>
      </c>
      <c r="E188" s="87">
        <v>2</v>
      </c>
      <c r="F188" s="87">
        <v>2</v>
      </c>
      <c r="G188" s="474">
        <v>20</v>
      </c>
      <c r="H188" s="185"/>
      <c r="I188" s="335"/>
      <c r="J188" s="335"/>
      <c r="K188" s="335"/>
      <c r="L188" s="335"/>
      <c r="M188" s="185"/>
      <c r="N188" s="185"/>
      <c r="O188" s="185"/>
      <c r="P188" s="335"/>
      <c r="Q188" s="335"/>
      <c r="R188" s="335"/>
      <c r="S188" s="335"/>
      <c r="T188" s="89">
        <v>40</v>
      </c>
      <c r="U188" s="89">
        <v>1</v>
      </c>
      <c r="V188" s="479">
        <v>2</v>
      </c>
      <c r="W188" s="68" t="s">
        <v>154</v>
      </c>
      <c r="X188" s="68"/>
      <c r="Y188" s="89">
        <v>1</v>
      </c>
      <c r="Z188" s="471">
        <v>2</v>
      </c>
      <c r="AA188" s="232"/>
      <c r="AH188" s="153"/>
      <c r="AI188" s="1"/>
      <c r="AN188" s="517"/>
      <c r="AS188"/>
      <c r="AT188" s="1"/>
      <c r="AU188"/>
    </row>
    <row r="189" spans="2:47" x14ac:dyDescent="0.2">
      <c r="B189" s="290"/>
      <c r="C189" s="52"/>
      <c r="D189" s="53"/>
      <c r="E189" s="196"/>
      <c r="F189" s="196"/>
      <c r="G189" s="95"/>
      <c r="H189" s="124"/>
      <c r="I189" s="443"/>
      <c r="J189" s="443"/>
      <c r="K189" s="443"/>
      <c r="L189" s="443"/>
      <c r="M189" s="124"/>
      <c r="N189" s="124"/>
      <c r="O189" s="124"/>
      <c r="P189" s="443"/>
      <c r="Q189" s="443"/>
      <c r="R189" s="443"/>
      <c r="S189" s="443"/>
      <c r="T189" s="125"/>
      <c r="U189" s="125"/>
      <c r="V189" s="458"/>
      <c r="W189" s="306"/>
      <c r="X189" s="306"/>
      <c r="Y189" s="125"/>
      <c r="Z189" s="125"/>
      <c r="AA189" s="232"/>
      <c r="AH189" s="153"/>
      <c r="AI189" s="1"/>
      <c r="AN189" s="517"/>
      <c r="AS189"/>
      <c r="AT189" s="1"/>
      <c r="AU189"/>
    </row>
    <row r="190" spans="2:47" ht="15" x14ac:dyDescent="0.2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4">
        <v>20</v>
      </c>
      <c r="H190" s="87">
        <v>30</v>
      </c>
      <c r="I190" s="80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80">
        <v>14</v>
      </c>
      <c r="Q190" s="80">
        <v>3</v>
      </c>
      <c r="R190" s="80">
        <v>1</v>
      </c>
      <c r="S190" s="80">
        <v>1</v>
      </c>
      <c r="T190" s="89">
        <v>20</v>
      </c>
      <c r="U190" s="89">
        <v>1</v>
      </c>
      <c r="V190" s="89">
        <v>1</v>
      </c>
      <c r="W190" s="80" t="s">
        <v>155</v>
      </c>
      <c r="X190" s="80"/>
      <c r="Y190" s="96">
        <v>1</v>
      </c>
      <c r="Z190" s="97">
        <v>1</v>
      </c>
      <c r="AA190" s="232"/>
      <c r="AH190" s="153"/>
      <c r="AI190" s="1"/>
      <c r="AN190" s="517"/>
      <c r="AS190"/>
      <c r="AT190" s="1"/>
      <c r="AU190"/>
    </row>
    <row r="191" spans="2:47" ht="15" x14ac:dyDescent="0.25">
      <c r="B191" s="292"/>
      <c r="C191" s="61"/>
      <c r="D191" s="56" t="s">
        <v>209</v>
      </c>
      <c r="E191" s="76">
        <v>4</v>
      </c>
      <c r="F191" s="76">
        <v>0</v>
      </c>
      <c r="G191" s="474">
        <v>20</v>
      </c>
      <c r="H191" s="87">
        <v>30</v>
      </c>
      <c r="I191" s="80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80">
        <v>14</v>
      </c>
      <c r="Q191" s="80">
        <v>1</v>
      </c>
      <c r="R191" s="80">
        <v>1</v>
      </c>
      <c r="S191" s="80">
        <v>1</v>
      </c>
      <c r="T191" s="89">
        <v>20</v>
      </c>
      <c r="U191" s="89">
        <v>1</v>
      </c>
      <c r="V191" s="89">
        <v>1</v>
      </c>
      <c r="W191" s="80" t="s">
        <v>155</v>
      </c>
      <c r="X191" s="80"/>
      <c r="Y191" s="96">
        <v>1</v>
      </c>
      <c r="Z191" s="97">
        <v>1</v>
      </c>
      <c r="AA191" s="232"/>
      <c r="AH191" s="153"/>
      <c r="AI191" s="1"/>
      <c r="AN191" s="517"/>
      <c r="AS191"/>
      <c r="AT191" s="1"/>
      <c r="AU191"/>
    </row>
    <row r="192" spans="2:47" ht="15" x14ac:dyDescent="0.2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80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80">
        <v>20</v>
      </c>
      <c r="Q192" s="80">
        <v>9</v>
      </c>
      <c r="R192" s="80">
        <v>1</v>
      </c>
      <c r="S192" s="80">
        <v>2</v>
      </c>
      <c r="T192" s="89">
        <v>32</v>
      </c>
      <c r="U192" s="89">
        <v>1</v>
      </c>
      <c r="V192" s="89">
        <v>2</v>
      </c>
      <c r="W192" s="80" t="s">
        <v>155</v>
      </c>
      <c r="X192" s="80"/>
      <c r="Y192" s="96">
        <v>1</v>
      </c>
      <c r="Z192" s="97">
        <v>2</v>
      </c>
      <c r="AA192" s="371"/>
      <c r="AH192" s="153"/>
      <c r="AI192" s="1"/>
      <c r="AN192" s="517"/>
      <c r="AS192"/>
      <c r="AT192" s="1"/>
      <c r="AU192"/>
    </row>
    <row r="193" spans="2:47" ht="15" x14ac:dyDescent="0.25">
      <c r="B193" s="292"/>
      <c r="C193" s="61"/>
      <c r="D193" s="56" t="s">
        <v>210</v>
      </c>
      <c r="E193" s="76">
        <v>3</v>
      </c>
      <c r="F193" s="76">
        <v>1</v>
      </c>
      <c r="G193" s="474">
        <v>20</v>
      </c>
      <c r="H193" s="87">
        <v>20</v>
      </c>
      <c r="I193" s="80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80">
        <v>8</v>
      </c>
      <c r="Q193" s="80">
        <v>0</v>
      </c>
      <c r="R193" s="80">
        <v>1</v>
      </c>
      <c r="S193" s="95">
        <v>1</v>
      </c>
      <c r="T193" s="70"/>
      <c r="U193" s="70"/>
      <c r="V193" s="70"/>
      <c r="AA193" s="232"/>
      <c r="AH193" s="153"/>
      <c r="AI193" s="1"/>
      <c r="AN193" s="517"/>
      <c r="AS193"/>
      <c r="AT193" s="1"/>
      <c r="AU193"/>
    </row>
    <row r="194" spans="2:47" ht="15" x14ac:dyDescent="0.25">
      <c r="B194" s="292"/>
      <c r="C194" s="61"/>
      <c r="D194" s="56" t="s">
        <v>211</v>
      </c>
      <c r="E194" s="76">
        <v>2</v>
      </c>
      <c r="F194" s="76">
        <v>2</v>
      </c>
      <c r="G194" s="474">
        <v>20</v>
      </c>
      <c r="H194" s="87">
        <v>30</v>
      </c>
      <c r="I194" s="80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80">
        <v>16</v>
      </c>
      <c r="Q194" s="80">
        <v>0</v>
      </c>
      <c r="R194" s="80">
        <v>1</v>
      </c>
      <c r="S194" s="80">
        <v>1</v>
      </c>
      <c r="T194" s="89">
        <v>20</v>
      </c>
      <c r="U194" s="89">
        <v>1</v>
      </c>
      <c r="V194" s="89">
        <v>1</v>
      </c>
      <c r="W194" s="80" t="s">
        <v>155</v>
      </c>
      <c r="X194" s="80"/>
      <c r="Y194" s="96">
        <v>1</v>
      </c>
      <c r="Z194" s="97">
        <v>1</v>
      </c>
      <c r="AA194" s="232"/>
      <c r="AH194" s="153"/>
      <c r="AI194" s="1"/>
      <c r="AN194" s="517"/>
      <c r="AS194"/>
      <c r="AT194" s="1"/>
      <c r="AU194"/>
    </row>
    <row r="195" spans="2:47" ht="15" x14ac:dyDescent="0.25">
      <c r="B195" s="291"/>
      <c r="C195" s="56"/>
      <c r="D195" s="56" t="s">
        <v>216</v>
      </c>
      <c r="E195" s="76">
        <v>2</v>
      </c>
      <c r="F195" s="76">
        <v>2</v>
      </c>
      <c r="G195" s="474">
        <v>20</v>
      </c>
      <c r="H195" s="15"/>
      <c r="I195" s="436"/>
      <c r="J195" s="436"/>
      <c r="K195" s="436"/>
      <c r="L195" s="436"/>
      <c r="M195" s="15"/>
      <c r="N195" s="15"/>
      <c r="O195" s="15"/>
      <c r="P195" s="512"/>
      <c r="Q195" s="284"/>
      <c r="R195" s="436"/>
      <c r="S195" s="436"/>
      <c r="T195" s="89">
        <v>20</v>
      </c>
      <c r="U195" s="89">
        <v>1</v>
      </c>
      <c r="V195" s="89">
        <v>1</v>
      </c>
      <c r="W195" s="80" t="s">
        <v>155</v>
      </c>
      <c r="X195" s="80"/>
      <c r="Y195" s="96">
        <v>1</v>
      </c>
      <c r="Z195" s="97">
        <v>1</v>
      </c>
      <c r="AA195" s="232"/>
      <c r="AH195" s="153"/>
      <c r="AI195" s="1"/>
      <c r="AN195" s="517"/>
      <c r="AS195"/>
      <c r="AT195" s="1"/>
      <c r="AU195"/>
    </row>
    <row r="196" spans="2:47" x14ac:dyDescent="0.2">
      <c r="B196" s="296"/>
      <c r="C196" s="30"/>
      <c r="D196" s="35"/>
      <c r="E196" s="198"/>
      <c r="F196" s="198"/>
      <c r="G196" s="95"/>
      <c r="H196" s="126"/>
      <c r="I196" s="444"/>
      <c r="J196" s="444"/>
      <c r="K196" s="444"/>
      <c r="L196" s="444"/>
      <c r="M196" s="126"/>
      <c r="N196" s="126"/>
      <c r="O196" s="126"/>
      <c r="P196" s="444"/>
      <c r="Q196" s="444"/>
      <c r="R196" s="444"/>
      <c r="S196" s="444"/>
      <c r="T196" s="127"/>
      <c r="U196" s="127"/>
      <c r="V196" s="127"/>
      <c r="W196" s="307"/>
      <c r="X196" s="307"/>
      <c r="Y196" s="127"/>
      <c r="Z196" s="127"/>
      <c r="AA196" s="232"/>
      <c r="AH196" s="153"/>
      <c r="AI196" s="1"/>
      <c r="AN196" s="517"/>
      <c r="AS196"/>
      <c r="AT196" s="1"/>
      <c r="AU196"/>
    </row>
    <row r="197" spans="2:47" ht="15" x14ac:dyDescent="0.2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4">
        <v>20</v>
      </c>
      <c r="H197" s="87">
        <v>20</v>
      </c>
      <c r="I197" s="80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80">
        <v>5</v>
      </c>
      <c r="Q197" s="80">
        <v>0</v>
      </c>
      <c r="R197" s="80">
        <v>1</v>
      </c>
      <c r="S197" s="80">
        <v>1</v>
      </c>
      <c r="T197" s="89">
        <v>20</v>
      </c>
      <c r="U197" s="89">
        <v>1</v>
      </c>
      <c r="V197" s="89">
        <v>1</v>
      </c>
      <c r="W197" s="68" t="s">
        <v>156</v>
      </c>
      <c r="X197" s="68"/>
      <c r="Y197" s="89">
        <v>1</v>
      </c>
      <c r="Z197" s="90">
        <v>1</v>
      </c>
      <c r="AA197" s="232"/>
      <c r="AH197" s="153"/>
      <c r="AI197" s="1"/>
      <c r="AN197" s="517"/>
      <c r="AS197"/>
      <c r="AT197" s="1"/>
      <c r="AU197"/>
    </row>
    <row r="198" spans="2:47" ht="15" x14ac:dyDescent="0.25">
      <c r="B198" s="289"/>
      <c r="C198" s="46"/>
      <c r="D198" s="46" t="s">
        <v>215</v>
      </c>
      <c r="E198" s="98">
        <v>2</v>
      </c>
      <c r="F198" s="98">
        <v>2</v>
      </c>
      <c r="G198" s="474">
        <v>20</v>
      </c>
      <c r="H198" s="87">
        <v>20</v>
      </c>
      <c r="I198" s="80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80">
        <v>7</v>
      </c>
      <c r="Q198" s="80">
        <v>1</v>
      </c>
      <c r="R198" s="80">
        <v>1</v>
      </c>
      <c r="S198" s="80">
        <v>1</v>
      </c>
      <c r="T198" s="89">
        <v>20</v>
      </c>
      <c r="U198" s="89">
        <v>1</v>
      </c>
      <c r="V198" s="89">
        <v>1</v>
      </c>
      <c r="W198" s="68" t="s">
        <v>156</v>
      </c>
      <c r="X198" s="68"/>
      <c r="Y198" s="89">
        <v>1</v>
      </c>
      <c r="Z198" s="90">
        <v>1</v>
      </c>
      <c r="AA198" s="232"/>
      <c r="AH198" s="153"/>
      <c r="AI198" s="1"/>
      <c r="AN198" s="517"/>
      <c r="AS198"/>
      <c r="AT198" s="1"/>
      <c r="AU198"/>
    </row>
    <row r="199" spans="2:47" ht="15" x14ac:dyDescent="0.25">
      <c r="B199" s="289"/>
      <c r="C199" s="46"/>
      <c r="D199" s="46" t="s">
        <v>214</v>
      </c>
      <c r="E199" s="98">
        <v>2</v>
      </c>
      <c r="F199" s="98">
        <v>2</v>
      </c>
      <c r="G199" s="474">
        <v>20</v>
      </c>
      <c r="H199" s="87">
        <v>20</v>
      </c>
      <c r="I199" s="80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80">
        <v>9</v>
      </c>
      <c r="Q199" s="80">
        <v>0</v>
      </c>
      <c r="R199" s="80">
        <v>1</v>
      </c>
      <c r="S199" s="80">
        <v>1</v>
      </c>
      <c r="T199" s="89">
        <v>20</v>
      </c>
      <c r="U199" s="89">
        <v>1</v>
      </c>
      <c r="V199" s="89">
        <v>1</v>
      </c>
      <c r="W199" s="68" t="s">
        <v>156</v>
      </c>
      <c r="X199" s="68"/>
      <c r="Y199" s="89">
        <v>1</v>
      </c>
      <c r="Z199" s="90">
        <v>1</v>
      </c>
      <c r="AA199" s="232"/>
      <c r="AH199" s="153"/>
      <c r="AI199" s="1"/>
      <c r="AN199" s="517"/>
      <c r="AS199"/>
      <c r="AT199" s="1"/>
      <c r="AU199"/>
    </row>
    <row r="200" spans="2:47" ht="15" x14ac:dyDescent="0.25">
      <c r="B200" s="289"/>
      <c r="C200" s="46"/>
      <c r="D200" s="46" t="s">
        <v>217</v>
      </c>
      <c r="E200" s="98">
        <v>2</v>
      </c>
      <c r="F200" s="98">
        <v>2</v>
      </c>
      <c r="G200" s="474">
        <v>20</v>
      </c>
      <c r="H200" s="87">
        <v>20</v>
      </c>
      <c r="I200" s="80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80">
        <v>6</v>
      </c>
      <c r="Q200" s="80">
        <v>0</v>
      </c>
      <c r="R200" s="80">
        <v>1</v>
      </c>
      <c r="S200" s="80">
        <v>1</v>
      </c>
      <c r="T200" s="89">
        <v>20</v>
      </c>
      <c r="U200" s="89">
        <v>1</v>
      </c>
      <c r="V200" s="89">
        <v>1</v>
      </c>
      <c r="W200" s="68" t="s">
        <v>156</v>
      </c>
      <c r="X200" s="68"/>
      <c r="Y200" s="89">
        <v>1</v>
      </c>
      <c r="Z200" s="90">
        <v>1</v>
      </c>
      <c r="AA200" s="232"/>
      <c r="AH200" s="153"/>
      <c r="AI200" s="1"/>
      <c r="AN200" s="517"/>
      <c r="AS200"/>
      <c r="AT200" s="1"/>
      <c r="AU200"/>
    </row>
    <row r="201" spans="2:47" ht="15" x14ac:dyDescent="0.25">
      <c r="B201" s="289"/>
      <c r="C201" s="46"/>
      <c r="D201" s="46" t="s">
        <v>205</v>
      </c>
      <c r="E201" s="98">
        <v>3</v>
      </c>
      <c r="F201" s="180">
        <v>1</v>
      </c>
      <c r="G201" s="335"/>
      <c r="H201" s="185"/>
      <c r="I201" s="335"/>
      <c r="J201" s="335"/>
      <c r="K201" s="564"/>
      <c r="L201" s="335"/>
      <c r="M201" s="185"/>
      <c r="N201" s="185"/>
      <c r="O201" s="185"/>
      <c r="P201" s="335"/>
      <c r="Q201" s="335"/>
      <c r="R201" s="335"/>
      <c r="S201" s="335"/>
      <c r="T201" s="89">
        <v>20</v>
      </c>
      <c r="U201" s="89">
        <v>1</v>
      </c>
      <c r="V201" s="89">
        <v>1</v>
      </c>
      <c r="W201" s="68" t="s">
        <v>156</v>
      </c>
      <c r="X201" s="68"/>
      <c r="Y201" s="89">
        <v>1</v>
      </c>
      <c r="Z201" s="90">
        <v>1</v>
      </c>
      <c r="AA201" s="232"/>
      <c r="AH201" s="153"/>
      <c r="AI201" s="1"/>
      <c r="AN201" s="517"/>
      <c r="AS201"/>
      <c r="AT201" s="1"/>
      <c r="AU201"/>
    </row>
    <row r="202" spans="2:47" s="26" customFormat="1" ht="15" x14ac:dyDescent="0.25">
      <c r="B202" s="372"/>
      <c r="C202" s="86"/>
      <c r="D202" s="86"/>
      <c r="E202" s="132"/>
      <c r="F202" s="132"/>
      <c r="G202" s="335"/>
      <c r="H202" s="185"/>
      <c r="I202" s="335"/>
      <c r="J202" s="335"/>
      <c r="K202" s="564"/>
      <c r="L202" s="335"/>
      <c r="M202" s="185"/>
      <c r="N202" s="185"/>
      <c r="O202" s="185"/>
      <c r="P202" s="335"/>
      <c r="Q202" s="335"/>
      <c r="R202" s="335"/>
      <c r="S202" s="335"/>
      <c r="T202" s="186"/>
      <c r="U202" s="186"/>
      <c r="V202" s="186"/>
      <c r="W202" s="185"/>
      <c r="X202" s="185"/>
      <c r="Y202" s="186"/>
      <c r="Z202" s="186"/>
      <c r="AA202" s="374"/>
      <c r="AB202" s="5"/>
      <c r="AC202" s="5"/>
      <c r="AD202" s="5"/>
      <c r="AE202" s="5"/>
      <c r="AF202" s="5"/>
      <c r="AG202" s="5"/>
      <c r="AH202" s="375"/>
      <c r="AI202" s="5"/>
      <c r="AJ202" s="5"/>
      <c r="AK202" s="5"/>
      <c r="AL202" s="5"/>
      <c r="AM202" s="5"/>
      <c r="AN202" s="517"/>
      <c r="AO202" s="5"/>
      <c r="AP202" s="5"/>
      <c r="AQ202" s="5"/>
      <c r="AR202" s="5"/>
      <c r="AT202" s="5"/>
    </row>
    <row r="203" spans="2:47" ht="15" x14ac:dyDescent="0.25">
      <c r="B203" s="291">
        <v>7</v>
      </c>
      <c r="C203" s="56">
        <v>2</v>
      </c>
      <c r="D203" s="56" t="s">
        <v>213</v>
      </c>
      <c r="E203" s="76">
        <v>2</v>
      </c>
      <c r="F203" s="76">
        <v>2</v>
      </c>
      <c r="G203" s="474">
        <v>20</v>
      </c>
      <c r="H203" s="87">
        <v>20</v>
      </c>
      <c r="I203" s="80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80">
        <v>30</v>
      </c>
      <c r="Q203" s="80">
        <v>0</v>
      </c>
      <c r="R203" s="80">
        <v>1</v>
      </c>
      <c r="S203" s="553">
        <v>1</v>
      </c>
      <c r="T203" s="70"/>
      <c r="U203" s="70"/>
      <c r="V203" s="70"/>
      <c r="AA203" s="232"/>
      <c r="AH203" s="153"/>
      <c r="AI203" s="1"/>
      <c r="AN203" s="517"/>
      <c r="AS203"/>
      <c r="AT203" s="1"/>
      <c r="AU203"/>
    </row>
    <row r="204" spans="2:47" ht="15" x14ac:dyDescent="0.25">
      <c r="B204" s="291"/>
      <c r="C204" s="56"/>
      <c r="D204" s="56" t="s">
        <v>216</v>
      </c>
      <c r="E204" s="76">
        <v>2</v>
      </c>
      <c r="F204" s="76">
        <v>2</v>
      </c>
      <c r="G204" s="474">
        <v>20</v>
      </c>
      <c r="H204" s="87">
        <v>20</v>
      </c>
      <c r="I204" s="80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80">
        <v>12</v>
      </c>
      <c r="Q204" s="80">
        <v>1</v>
      </c>
      <c r="R204" s="80">
        <v>1</v>
      </c>
      <c r="S204" s="95">
        <v>1</v>
      </c>
      <c r="T204" s="70"/>
      <c r="U204" s="70"/>
      <c r="V204" s="70"/>
      <c r="AA204" s="232"/>
      <c r="AH204" s="153"/>
      <c r="AI204" s="1"/>
      <c r="AN204" s="517"/>
      <c r="AS204"/>
      <c r="AT204" s="1"/>
      <c r="AU204"/>
    </row>
    <row r="205" spans="2:47" ht="15" x14ac:dyDescent="0.25">
      <c r="B205" s="291"/>
      <c r="C205" s="56"/>
      <c r="D205" s="56" t="s">
        <v>210</v>
      </c>
      <c r="E205" s="76">
        <v>3</v>
      </c>
      <c r="F205" s="102">
        <v>1</v>
      </c>
      <c r="G205" s="474">
        <v>20</v>
      </c>
      <c r="H205" s="436"/>
      <c r="I205" s="436"/>
      <c r="J205" s="436"/>
      <c r="K205" s="436"/>
      <c r="L205" s="436"/>
      <c r="M205" s="15"/>
      <c r="N205" s="15"/>
      <c r="O205" s="15"/>
      <c r="P205" s="436"/>
      <c r="Q205" s="436"/>
      <c r="R205" s="451"/>
      <c r="S205" s="451"/>
      <c r="T205" s="89">
        <v>20</v>
      </c>
      <c r="U205" s="89">
        <v>1</v>
      </c>
      <c r="V205" s="228">
        <v>1</v>
      </c>
      <c r="W205" s="80" t="s">
        <v>156</v>
      </c>
      <c r="X205" s="68"/>
      <c r="Y205" s="96">
        <v>1</v>
      </c>
      <c r="Z205" s="97">
        <v>1</v>
      </c>
      <c r="AA205" s="232"/>
      <c r="AH205" s="153"/>
      <c r="AI205" s="1"/>
      <c r="AN205" s="517"/>
      <c r="AS205"/>
      <c r="AT205" s="1"/>
      <c r="AU205"/>
    </row>
    <row r="206" spans="2:47" ht="16.5" x14ac:dyDescent="0.3">
      <c r="B206" s="291"/>
      <c r="C206" s="56"/>
      <c r="D206" s="477" t="s">
        <v>287</v>
      </c>
      <c r="E206" s="76">
        <v>2</v>
      </c>
      <c r="F206" s="102">
        <v>2</v>
      </c>
      <c r="G206" s="474">
        <v>20</v>
      </c>
      <c r="H206" s="436"/>
      <c r="I206" s="436"/>
      <c r="J206" s="436"/>
      <c r="K206" s="436"/>
      <c r="L206" s="436"/>
      <c r="M206" s="15"/>
      <c r="N206" s="15"/>
      <c r="O206" s="15"/>
      <c r="P206" s="436"/>
      <c r="Q206" s="436"/>
      <c r="R206" s="451"/>
      <c r="S206" s="451"/>
      <c r="T206" s="89">
        <v>20</v>
      </c>
      <c r="U206" s="89">
        <v>1</v>
      </c>
      <c r="V206" s="228">
        <v>1</v>
      </c>
      <c r="W206" s="80" t="s">
        <v>156</v>
      </c>
      <c r="X206" s="68"/>
      <c r="Y206" s="96">
        <v>1</v>
      </c>
      <c r="Z206" s="97">
        <v>1</v>
      </c>
      <c r="AA206" s="232"/>
      <c r="AH206" s="153"/>
      <c r="AI206" s="1"/>
      <c r="AN206" s="517"/>
      <c r="AS206"/>
      <c r="AT206" s="1"/>
      <c r="AU206"/>
    </row>
    <row r="207" spans="2:47" ht="16.5" x14ac:dyDescent="0.3">
      <c r="B207" s="291"/>
      <c r="C207" s="56"/>
      <c r="D207" s="477" t="s">
        <v>288</v>
      </c>
      <c r="E207" s="76">
        <v>2</v>
      </c>
      <c r="F207" s="102">
        <v>2</v>
      </c>
      <c r="G207" s="474">
        <v>20</v>
      </c>
      <c r="I207" s="441"/>
      <c r="J207" s="441"/>
      <c r="K207" s="441"/>
      <c r="L207" s="441"/>
      <c r="M207" s="561"/>
      <c r="N207" s="561"/>
      <c r="O207" s="561"/>
      <c r="T207" s="89">
        <v>20</v>
      </c>
      <c r="U207" s="89">
        <v>1</v>
      </c>
      <c r="V207" s="228">
        <v>1</v>
      </c>
      <c r="W207" s="80" t="s">
        <v>156</v>
      </c>
      <c r="X207" s="68"/>
      <c r="Y207" s="96">
        <v>1</v>
      </c>
      <c r="Z207" s="97">
        <v>1</v>
      </c>
    </row>
    <row r="208" spans="2:47" x14ac:dyDescent="0.2">
      <c r="M208" s="561"/>
      <c r="N208" s="561"/>
      <c r="O208" s="561"/>
      <c r="T208" s="395"/>
      <c r="U208" s="455"/>
      <c r="V208" s="455"/>
      <c r="AH208" s="153"/>
      <c r="AI208" s="1"/>
      <c r="AN208" s="517"/>
      <c r="AS208"/>
      <c r="AT208" s="1"/>
      <c r="AU208"/>
    </row>
    <row r="209" spans="2:47" ht="24" customHeight="1" x14ac:dyDescent="0.25">
      <c r="B209" s="586" t="s">
        <v>97</v>
      </c>
      <c r="M209" s="561"/>
      <c r="N209" s="561"/>
      <c r="O209" s="561"/>
      <c r="T209" s="395"/>
      <c r="U209" s="455"/>
      <c r="V209" s="455"/>
      <c r="AH209" s="153"/>
      <c r="AI209" s="1"/>
      <c r="AN209" s="517"/>
      <c r="AS209"/>
      <c r="AT209" s="1"/>
      <c r="AU209"/>
    </row>
    <row r="210" spans="2:47" ht="15" x14ac:dyDescent="0.2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533"/>
      <c r="I210" s="414"/>
      <c r="J210" s="236"/>
      <c r="K210" s="259" t="s">
        <v>308</v>
      </c>
      <c r="L210" s="280"/>
      <c r="M210" s="560"/>
      <c r="N210" s="560" t="s">
        <v>248</v>
      </c>
      <c r="O210" s="560"/>
      <c r="P210" s="460"/>
      <c r="Q210" s="461"/>
      <c r="R210" s="476" t="s">
        <v>276</v>
      </c>
      <c r="S210" s="463"/>
      <c r="T210" s="566"/>
      <c r="U210" s="566" t="s">
        <v>278</v>
      </c>
      <c r="V210" s="566"/>
      <c r="W210" s="147" t="s">
        <v>243</v>
      </c>
      <c r="X210" s="148" t="s">
        <v>243</v>
      </c>
      <c r="Y210" s="7" t="s">
        <v>90</v>
      </c>
      <c r="Z210" s="8"/>
      <c r="AA210" s="136"/>
      <c r="AH210" s="153"/>
      <c r="AI210" s="1"/>
      <c r="AN210" s="517"/>
      <c r="AS210"/>
      <c r="AT210" s="1"/>
      <c r="AU210"/>
    </row>
    <row r="211" spans="2:47" ht="15.95" customHeight="1" x14ac:dyDescent="0.25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534" t="s">
        <v>249</v>
      </c>
      <c r="I211" s="562" t="s">
        <v>250</v>
      </c>
      <c r="J211" s="563" t="s">
        <v>245</v>
      </c>
      <c r="K211" s="563" t="s">
        <v>243</v>
      </c>
      <c r="L211" s="562" t="s">
        <v>244</v>
      </c>
      <c r="M211" s="12" t="s">
        <v>242</v>
      </c>
      <c r="N211" s="12" t="s">
        <v>243</v>
      </c>
      <c r="O211" s="12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567" t="s">
        <v>249</v>
      </c>
      <c r="U211" s="567" t="s">
        <v>243</v>
      </c>
      <c r="V211" s="567" t="s">
        <v>244</v>
      </c>
      <c r="W211" s="194" t="s">
        <v>101</v>
      </c>
      <c r="X211" s="194" t="s">
        <v>102</v>
      </c>
      <c r="Y211" s="10" t="s">
        <v>9</v>
      </c>
      <c r="Z211" s="11" t="s">
        <v>10</v>
      </c>
      <c r="AH211" s="153"/>
      <c r="AI211" s="1"/>
      <c r="AN211" s="517"/>
      <c r="AS211"/>
      <c r="AT211" s="1"/>
      <c r="AU211"/>
    </row>
    <row r="212" spans="2:47" ht="15" x14ac:dyDescent="0.2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589">
        <v>10</v>
      </c>
      <c r="H212" s="121">
        <v>25</v>
      </c>
      <c r="I212" s="442">
        <v>13</v>
      </c>
      <c r="J212" s="442">
        <v>1</v>
      </c>
      <c r="K212" s="442">
        <v>1</v>
      </c>
      <c r="L212" s="442">
        <v>1</v>
      </c>
      <c r="M212" s="145">
        <v>20</v>
      </c>
      <c r="N212" s="145">
        <v>1</v>
      </c>
      <c r="O212" s="145">
        <v>1</v>
      </c>
      <c r="P212" s="442">
        <v>19</v>
      </c>
      <c r="Q212" s="442">
        <v>3</v>
      </c>
      <c r="R212" s="442">
        <v>1</v>
      </c>
      <c r="S212" s="442">
        <v>1</v>
      </c>
      <c r="T212" s="122">
        <v>20</v>
      </c>
      <c r="U212" s="122">
        <v>1</v>
      </c>
      <c r="V212" s="588">
        <v>2</v>
      </c>
      <c r="W212" s="145"/>
      <c r="X212" s="145" t="s">
        <v>158</v>
      </c>
      <c r="Y212" s="122">
        <v>1</v>
      </c>
      <c r="Z212" s="123">
        <v>2</v>
      </c>
      <c r="AH212" s="153"/>
      <c r="AI212" s="1"/>
      <c r="AN212" s="517"/>
      <c r="AS212"/>
      <c r="AT212" s="1"/>
      <c r="AU212"/>
    </row>
    <row r="213" spans="2:47" ht="15" x14ac:dyDescent="0.2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190">
        <v>10</v>
      </c>
      <c r="J213" s="190">
        <v>0</v>
      </c>
      <c r="K213" s="190">
        <v>1</v>
      </c>
      <c r="L213" s="190">
        <v>1</v>
      </c>
      <c r="M213" s="146">
        <v>20</v>
      </c>
      <c r="N213" s="146">
        <v>1</v>
      </c>
      <c r="O213" s="146">
        <v>3</v>
      </c>
      <c r="P213" s="190">
        <v>21</v>
      </c>
      <c r="Q213" s="190">
        <v>1</v>
      </c>
      <c r="R213" s="190">
        <v>1</v>
      </c>
      <c r="S213" s="254">
        <v>2</v>
      </c>
      <c r="T213" s="130">
        <v>20</v>
      </c>
      <c r="U213" s="130">
        <v>1</v>
      </c>
      <c r="V213" s="547">
        <v>2</v>
      </c>
      <c r="W213" s="146"/>
      <c r="X213" s="146" t="s">
        <v>158</v>
      </c>
      <c r="Y213" s="130">
        <v>1</v>
      </c>
      <c r="Z213" s="470">
        <v>2</v>
      </c>
      <c r="AH213" s="153"/>
      <c r="AI213" s="1"/>
      <c r="AN213" s="517"/>
      <c r="AS213"/>
      <c r="AT213" s="1"/>
      <c r="AU213"/>
    </row>
    <row r="214" spans="2:47" ht="15" x14ac:dyDescent="0.2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190">
        <v>8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2</v>
      </c>
      <c r="P214" s="190">
        <v>20</v>
      </c>
      <c r="Q214" s="190">
        <v>1</v>
      </c>
      <c r="R214" s="190">
        <v>1</v>
      </c>
      <c r="S214" s="190">
        <v>2</v>
      </c>
      <c r="T214" s="130">
        <v>20</v>
      </c>
      <c r="U214" s="130">
        <v>1</v>
      </c>
      <c r="V214" s="130">
        <v>2</v>
      </c>
      <c r="W214" s="146"/>
      <c r="X214" s="146" t="s">
        <v>158</v>
      </c>
      <c r="Y214" s="130">
        <v>1</v>
      </c>
      <c r="Z214" s="131">
        <v>2</v>
      </c>
      <c r="AH214" s="153"/>
      <c r="AI214" s="1"/>
      <c r="AN214" s="517"/>
      <c r="AS214"/>
      <c r="AT214" s="1"/>
      <c r="AU214"/>
    </row>
    <row r="215" spans="2:47" ht="15" x14ac:dyDescent="0.2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190">
        <v>11</v>
      </c>
      <c r="J215" s="190">
        <v>2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190">
        <v>19</v>
      </c>
      <c r="Q215" s="190">
        <v>2</v>
      </c>
      <c r="R215" s="190">
        <v>1</v>
      </c>
      <c r="S215" s="190">
        <v>2</v>
      </c>
      <c r="T215" s="130">
        <v>20</v>
      </c>
      <c r="U215" s="130">
        <v>1</v>
      </c>
      <c r="V215" s="130">
        <v>2</v>
      </c>
      <c r="W215" s="146"/>
      <c r="X215" s="146" t="s">
        <v>158</v>
      </c>
      <c r="Y215" s="130">
        <v>1</v>
      </c>
      <c r="Z215" s="131">
        <v>2</v>
      </c>
      <c r="AH215" s="153"/>
      <c r="AI215" s="1"/>
      <c r="AN215" s="517"/>
      <c r="AS215"/>
      <c r="AT215" s="1"/>
      <c r="AU215"/>
    </row>
    <row r="216" spans="2:47" ht="15" x14ac:dyDescent="0.2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190">
        <v>6</v>
      </c>
      <c r="J216" s="190">
        <v>0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190">
        <v>22</v>
      </c>
      <c r="Q216" s="190">
        <v>0</v>
      </c>
      <c r="R216" s="190">
        <v>1</v>
      </c>
      <c r="S216" s="190">
        <v>2</v>
      </c>
      <c r="T216" s="130">
        <v>20</v>
      </c>
      <c r="U216" s="130">
        <v>1</v>
      </c>
      <c r="V216" s="130">
        <v>2</v>
      </c>
      <c r="W216" s="146"/>
      <c r="X216" s="146" t="s">
        <v>158</v>
      </c>
      <c r="Y216" s="130">
        <v>1</v>
      </c>
      <c r="Z216" s="131">
        <v>2</v>
      </c>
      <c r="AH216" s="153"/>
      <c r="AI216" s="1"/>
      <c r="AN216" s="517"/>
      <c r="AS216"/>
      <c r="AT216" s="1"/>
      <c r="AU216"/>
    </row>
    <row r="217" spans="2:47" ht="15" x14ac:dyDescent="0.25">
      <c r="B217" s="301"/>
      <c r="C217" s="128"/>
      <c r="D217" s="128" t="s">
        <v>221</v>
      </c>
      <c r="E217" s="202">
        <v>2</v>
      </c>
      <c r="F217" s="202">
        <v>1</v>
      </c>
      <c r="G217" s="474">
        <v>20</v>
      </c>
      <c r="H217" s="129">
        <v>12</v>
      </c>
      <c r="I217" s="190">
        <v>10</v>
      </c>
      <c r="J217" s="190">
        <v>3</v>
      </c>
      <c r="K217" s="190">
        <v>1</v>
      </c>
      <c r="L217" s="190">
        <v>1</v>
      </c>
      <c r="M217" s="146">
        <v>20</v>
      </c>
      <c r="N217" s="146">
        <v>1</v>
      </c>
      <c r="O217" s="146">
        <v>1</v>
      </c>
      <c r="P217" s="190">
        <v>11</v>
      </c>
      <c r="Q217" s="190">
        <v>2</v>
      </c>
      <c r="R217" s="190">
        <v>1</v>
      </c>
      <c r="S217" s="190">
        <v>1</v>
      </c>
      <c r="T217" s="130">
        <v>20</v>
      </c>
      <c r="U217" s="130">
        <v>1</v>
      </c>
      <c r="V217" s="130">
        <v>1</v>
      </c>
      <c r="W217" s="146"/>
      <c r="X217" s="146" t="s">
        <v>158</v>
      </c>
      <c r="Y217" s="130">
        <v>1</v>
      </c>
      <c r="Z217" s="131">
        <v>1</v>
      </c>
      <c r="AH217" s="153"/>
      <c r="AI217" s="1"/>
      <c r="AN217" s="517"/>
      <c r="AS217"/>
      <c r="AT217" s="1"/>
      <c r="AU217"/>
    </row>
    <row r="218" spans="2:47" ht="15" x14ac:dyDescent="0.25">
      <c r="B218" s="301"/>
      <c r="C218" s="128"/>
      <c r="D218" s="128" t="s">
        <v>222</v>
      </c>
      <c r="E218" s="202">
        <v>2</v>
      </c>
      <c r="F218" s="202">
        <v>1</v>
      </c>
      <c r="G218" s="474">
        <v>20</v>
      </c>
      <c r="H218" s="129">
        <v>12</v>
      </c>
      <c r="I218" s="190">
        <v>6</v>
      </c>
      <c r="J218" s="190">
        <v>0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190">
        <v>7</v>
      </c>
      <c r="Q218" s="190">
        <v>0</v>
      </c>
      <c r="R218" s="190">
        <v>1</v>
      </c>
      <c r="S218" s="190">
        <v>1</v>
      </c>
      <c r="T218" s="130">
        <v>20</v>
      </c>
      <c r="U218" s="130">
        <v>1</v>
      </c>
      <c r="V218" s="130">
        <v>1</v>
      </c>
      <c r="W218" s="146"/>
      <c r="X218" s="146" t="s">
        <v>158</v>
      </c>
      <c r="Y218" s="130">
        <v>1</v>
      </c>
      <c r="Z218" s="131">
        <v>1</v>
      </c>
      <c r="AH218" s="153"/>
      <c r="AI218" s="1"/>
      <c r="AN218" s="517"/>
      <c r="AS218"/>
      <c r="AT218" s="1"/>
      <c r="AU218"/>
    </row>
    <row r="219" spans="2:47" x14ac:dyDescent="0.2">
      <c r="B219" s="290"/>
      <c r="C219" s="52"/>
      <c r="D219" s="53"/>
      <c r="E219" s="196"/>
      <c r="F219" s="196"/>
      <c r="G219" s="87"/>
      <c r="H219" s="124"/>
      <c r="I219" s="443"/>
      <c r="J219" s="443"/>
      <c r="K219" s="443"/>
      <c r="L219" s="443"/>
      <c r="M219" s="124"/>
      <c r="N219" s="124"/>
      <c r="O219" s="124"/>
      <c r="P219" s="443"/>
      <c r="Q219" s="443"/>
      <c r="R219" s="443"/>
      <c r="S219" s="443"/>
      <c r="T219" s="125"/>
      <c r="U219" s="125"/>
      <c r="V219" s="125"/>
      <c r="W219" s="306"/>
      <c r="X219" s="306"/>
      <c r="Y219" s="125"/>
      <c r="Z219" s="125"/>
      <c r="AH219" s="153"/>
      <c r="AI219" s="1"/>
      <c r="AN219" s="517"/>
      <c r="AS219"/>
      <c r="AT219" s="1"/>
      <c r="AU219"/>
    </row>
    <row r="220" spans="2:47" ht="15" x14ac:dyDescent="0.2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87">
        <v>24</v>
      </c>
      <c r="I220" s="80">
        <v>9</v>
      </c>
      <c r="J220" s="80">
        <v>0</v>
      </c>
      <c r="K220" s="80">
        <v>1</v>
      </c>
      <c r="L220" s="80">
        <v>2</v>
      </c>
      <c r="M220" s="68">
        <v>20</v>
      </c>
      <c r="N220" s="68">
        <v>1</v>
      </c>
      <c r="O220" s="68">
        <v>2</v>
      </c>
      <c r="P220" s="80">
        <v>19</v>
      </c>
      <c r="Q220" s="80">
        <v>0</v>
      </c>
      <c r="R220" s="80">
        <v>1</v>
      </c>
      <c r="S220" s="80">
        <v>2</v>
      </c>
      <c r="T220" s="89">
        <v>20</v>
      </c>
      <c r="U220" s="89">
        <v>1</v>
      </c>
      <c r="V220" s="89">
        <v>2</v>
      </c>
      <c r="W220" s="80"/>
      <c r="X220" s="80" t="s">
        <v>159</v>
      </c>
      <c r="Y220" s="96">
        <v>1</v>
      </c>
      <c r="Z220" s="97">
        <v>2</v>
      </c>
      <c r="AH220" s="153"/>
      <c r="AI220" s="1"/>
      <c r="AN220" s="517"/>
      <c r="AS220"/>
      <c r="AT220" s="1"/>
      <c r="AU220"/>
    </row>
    <row r="221" spans="2:47" ht="15" x14ac:dyDescent="0.2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87">
        <v>24</v>
      </c>
      <c r="I221" s="80">
        <v>8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80">
        <v>19</v>
      </c>
      <c r="Q221" s="80">
        <v>0</v>
      </c>
      <c r="R221" s="80">
        <v>1</v>
      </c>
      <c r="S221" s="80">
        <v>2</v>
      </c>
      <c r="T221" s="89">
        <v>20</v>
      </c>
      <c r="U221" s="89">
        <v>1</v>
      </c>
      <c r="V221" s="89">
        <v>2</v>
      </c>
      <c r="W221" s="80"/>
      <c r="X221" s="80" t="s">
        <v>159</v>
      </c>
      <c r="Y221" s="96">
        <v>1</v>
      </c>
      <c r="Z221" s="97">
        <v>2</v>
      </c>
      <c r="AH221" s="153"/>
      <c r="AI221" s="1"/>
      <c r="AN221" s="517"/>
      <c r="AS221"/>
      <c r="AT221" s="1"/>
      <c r="AU221"/>
    </row>
    <row r="222" spans="2:47" ht="15" x14ac:dyDescent="0.2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87">
        <v>24</v>
      </c>
      <c r="I222" s="80">
        <v>10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80">
        <v>19</v>
      </c>
      <c r="Q222" s="80">
        <v>0</v>
      </c>
      <c r="R222" s="80">
        <v>1</v>
      </c>
      <c r="S222" s="80">
        <v>2</v>
      </c>
      <c r="T222" s="89">
        <v>20</v>
      </c>
      <c r="U222" s="89">
        <v>1</v>
      </c>
      <c r="V222" s="89">
        <v>2</v>
      </c>
      <c r="W222" s="80"/>
      <c r="X222" s="80" t="s">
        <v>159</v>
      </c>
      <c r="Y222" s="96">
        <v>1</v>
      </c>
      <c r="Z222" s="97">
        <v>2</v>
      </c>
      <c r="AH222" s="153"/>
      <c r="AI222" s="1"/>
      <c r="AN222" s="517"/>
      <c r="AS222"/>
      <c r="AT222" s="1"/>
      <c r="AU222"/>
    </row>
    <row r="223" spans="2:47" ht="15" x14ac:dyDescent="0.2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87">
        <v>24</v>
      </c>
      <c r="I223" s="80">
        <v>10</v>
      </c>
      <c r="J223" s="80">
        <v>1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80">
        <v>17</v>
      </c>
      <c r="Q223" s="80">
        <v>0</v>
      </c>
      <c r="R223" s="80">
        <v>1</v>
      </c>
      <c r="S223" s="80">
        <v>2</v>
      </c>
      <c r="T223" s="89">
        <v>20</v>
      </c>
      <c r="U223" s="89">
        <v>1</v>
      </c>
      <c r="V223" s="89">
        <v>2</v>
      </c>
      <c r="W223" s="80"/>
      <c r="X223" s="80" t="s">
        <v>159</v>
      </c>
      <c r="Y223" s="96">
        <v>1</v>
      </c>
      <c r="Z223" s="97">
        <v>2</v>
      </c>
      <c r="AH223" s="153"/>
      <c r="AI223" s="1"/>
      <c r="AN223" s="517"/>
      <c r="AS223"/>
      <c r="AT223" s="1"/>
      <c r="AU223"/>
    </row>
    <row r="224" spans="2:47" ht="15" x14ac:dyDescent="0.2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87">
        <v>24</v>
      </c>
      <c r="I224" s="80">
        <v>11</v>
      </c>
      <c r="J224" s="80">
        <v>0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80">
        <v>15</v>
      </c>
      <c r="Q224" s="80">
        <v>0</v>
      </c>
      <c r="R224" s="80">
        <v>1</v>
      </c>
      <c r="S224" s="80">
        <v>2</v>
      </c>
      <c r="T224" s="89">
        <v>20</v>
      </c>
      <c r="U224" s="89">
        <v>1</v>
      </c>
      <c r="V224" s="89">
        <v>2</v>
      </c>
      <c r="W224" s="80"/>
      <c r="X224" s="80" t="s">
        <v>159</v>
      </c>
      <c r="Y224" s="96">
        <v>1</v>
      </c>
      <c r="Z224" s="97">
        <v>2</v>
      </c>
      <c r="AH224" s="153"/>
      <c r="AI224" s="1"/>
      <c r="AN224" s="517"/>
      <c r="AS224"/>
      <c r="AT224" s="1"/>
      <c r="AU224"/>
    </row>
    <row r="225" spans="2:47" ht="15" x14ac:dyDescent="0.2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87">
        <v>24</v>
      </c>
      <c r="I225" s="80">
        <v>9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80">
        <v>17</v>
      </c>
      <c r="Q225" s="80">
        <v>0</v>
      </c>
      <c r="R225" s="80">
        <v>1</v>
      </c>
      <c r="S225" s="80">
        <v>2</v>
      </c>
      <c r="T225" s="89">
        <v>20</v>
      </c>
      <c r="U225" s="89">
        <v>1</v>
      </c>
      <c r="V225" s="89">
        <v>2</v>
      </c>
      <c r="W225" s="80"/>
      <c r="X225" s="80" t="s">
        <v>159</v>
      </c>
      <c r="Y225" s="96">
        <v>1</v>
      </c>
      <c r="Z225" s="97">
        <v>2</v>
      </c>
      <c r="AH225" s="153"/>
      <c r="AI225" s="1"/>
      <c r="AN225" s="517"/>
      <c r="AS225"/>
      <c r="AT225" s="1"/>
      <c r="AU225"/>
    </row>
    <row r="226" spans="2:47" x14ac:dyDescent="0.2">
      <c r="B226" s="290"/>
      <c r="C226" s="52"/>
      <c r="D226" s="53"/>
      <c r="E226" s="196"/>
      <c r="F226" s="196"/>
      <c r="G226" s="95"/>
      <c r="H226" s="124"/>
      <c r="I226" s="443"/>
      <c r="J226" s="443"/>
      <c r="K226" s="443"/>
      <c r="L226" s="443"/>
      <c r="M226" s="124"/>
      <c r="N226" s="124"/>
      <c r="O226" s="124"/>
      <c r="P226" s="443"/>
      <c r="Q226" s="443"/>
      <c r="R226" s="443"/>
      <c r="S226" s="443"/>
      <c r="T226" s="125"/>
      <c r="U226" s="125"/>
      <c r="V226" s="125"/>
      <c r="W226" s="306"/>
      <c r="X226" s="306"/>
      <c r="Y226" s="125"/>
      <c r="Z226" s="125"/>
      <c r="AH226" s="153"/>
      <c r="AI226" s="1"/>
      <c r="AN226" s="517"/>
      <c r="AS226"/>
      <c r="AT226" s="1"/>
      <c r="AU226"/>
    </row>
    <row r="227" spans="2:47" ht="15" x14ac:dyDescent="0.2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80">
        <v>7</v>
      </c>
      <c r="J227" s="80">
        <v>0</v>
      </c>
      <c r="K227" s="80">
        <v>1</v>
      </c>
      <c r="L227" s="80">
        <v>1</v>
      </c>
      <c r="M227" s="68">
        <v>12</v>
      </c>
      <c r="N227" s="68">
        <v>1</v>
      </c>
      <c r="O227" s="68">
        <v>1</v>
      </c>
      <c r="P227" s="80">
        <v>4</v>
      </c>
      <c r="Q227" s="80">
        <v>0</v>
      </c>
      <c r="R227" s="80">
        <v>1</v>
      </c>
      <c r="S227" s="80">
        <v>1</v>
      </c>
      <c r="T227" s="89">
        <v>12</v>
      </c>
      <c r="U227" s="89">
        <v>1</v>
      </c>
      <c r="V227" s="89">
        <v>1</v>
      </c>
      <c r="W227" s="68"/>
      <c r="X227" s="68" t="s">
        <v>157</v>
      </c>
      <c r="Y227" s="89">
        <v>1</v>
      </c>
      <c r="Z227" s="90">
        <v>1</v>
      </c>
      <c r="AH227" s="153"/>
      <c r="AI227" s="1"/>
      <c r="AN227" s="517"/>
      <c r="AS227"/>
      <c r="AT227" s="1"/>
      <c r="AU227"/>
    </row>
    <row r="228" spans="2:47" ht="15" x14ac:dyDescent="0.2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80">
        <v>9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80">
        <v>2</v>
      </c>
      <c r="Q228" s="80">
        <v>0</v>
      </c>
      <c r="R228" s="80">
        <v>1</v>
      </c>
      <c r="S228" s="80">
        <v>1</v>
      </c>
      <c r="T228" s="89">
        <v>12</v>
      </c>
      <c r="U228" s="89">
        <v>1</v>
      </c>
      <c r="V228" s="89">
        <v>1</v>
      </c>
      <c r="W228" s="68"/>
      <c r="X228" s="68" t="s">
        <v>157</v>
      </c>
      <c r="Y228" s="89">
        <v>1</v>
      </c>
      <c r="Z228" s="90">
        <v>1</v>
      </c>
      <c r="AH228" s="153"/>
      <c r="AI228" s="1"/>
      <c r="AN228" s="517"/>
      <c r="AS228"/>
      <c r="AT228" s="1"/>
      <c r="AU228"/>
    </row>
    <row r="229" spans="2:47" ht="15" x14ac:dyDescent="0.2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80">
        <v>7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80">
        <v>1</v>
      </c>
      <c r="Q229" s="80">
        <v>0</v>
      </c>
      <c r="R229" s="80">
        <v>1</v>
      </c>
      <c r="S229" s="80">
        <v>1</v>
      </c>
      <c r="T229" s="89">
        <v>12</v>
      </c>
      <c r="U229" s="89">
        <v>1</v>
      </c>
      <c r="V229" s="89">
        <v>1</v>
      </c>
      <c r="W229" s="68"/>
      <c r="X229" s="68" t="s">
        <v>157</v>
      </c>
      <c r="Y229" s="89">
        <v>1</v>
      </c>
      <c r="Z229" s="90">
        <v>1</v>
      </c>
      <c r="AH229" s="153"/>
      <c r="AI229" s="1"/>
      <c r="AN229" s="517"/>
      <c r="AS229"/>
      <c r="AT229" s="1"/>
      <c r="AU229"/>
    </row>
    <row r="230" spans="2:47" ht="15" x14ac:dyDescent="0.2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80">
        <v>2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80">
        <v>2</v>
      </c>
      <c r="Q230" s="80">
        <v>0</v>
      </c>
      <c r="R230" s="80">
        <v>1</v>
      </c>
      <c r="S230" s="80">
        <v>1</v>
      </c>
      <c r="T230" s="89">
        <v>12</v>
      </c>
      <c r="U230" s="89">
        <v>1</v>
      </c>
      <c r="V230" s="89">
        <v>1</v>
      </c>
      <c r="W230" s="68"/>
      <c r="X230" s="68" t="s">
        <v>157</v>
      </c>
      <c r="Y230" s="89">
        <v>1</v>
      </c>
      <c r="Z230" s="90">
        <v>1</v>
      </c>
      <c r="AH230" s="153"/>
      <c r="AI230" s="1"/>
      <c r="AN230" s="517"/>
      <c r="AS230"/>
      <c r="AT230" s="1"/>
      <c r="AU230"/>
    </row>
    <row r="231" spans="2:47" ht="15" x14ac:dyDescent="0.2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80">
        <v>1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80">
        <v>0</v>
      </c>
      <c r="Q231" s="80">
        <v>0</v>
      </c>
      <c r="R231" s="80">
        <v>0</v>
      </c>
      <c r="S231" s="80">
        <v>0</v>
      </c>
      <c r="T231" s="89">
        <v>12</v>
      </c>
      <c r="U231" s="542">
        <v>0</v>
      </c>
      <c r="V231" s="542">
        <v>0</v>
      </c>
      <c r="W231" s="68"/>
      <c r="X231" s="68" t="s">
        <v>157</v>
      </c>
      <c r="Y231" s="542">
        <v>0</v>
      </c>
      <c r="Z231" s="541">
        <v>0</v>
      </c>
      <c r="AH231" s="153"/>
      <c r="AI231" s="1"/>
      <c r="AN231" s="517"/>
      <c r="AS231"/>
      <c r="AT231" s="1"/>
      <c r="AU231"/>
    </row>
    <row r="232" spans="2:47" s="376" customFormat="1" ht="15" x14ac:dyDescent="0.25"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565" t="s">
        <v>241</v>
      </c>
      <c r="J232" s="565" t="s">
        <v>241</v>
      </c>
      <c r="K232" s="565" t="s">
        <v>241</v>
      </c>
      <c r="L232" s="565" t="s">
        <v>241</v>
      </c>
      <c r="M232" s="68">
        <v>12</v>
      </c>
      <c r="N232" s="68">
        <v>1</v>
      </c>
      <c r="O232" s="68">
        <v>1</v>
      </c>
      <c r="P232" s="80">
        <v>7</v>
      </c>
      <c r="Q232" s="80">
        <v>0</v>
      </c>
      <c r="R232" s="80">
        <v>1</v>
      </c>
      <c r="S232" s="80">
        <v>1</v>
      </c>
      <c r="T232" s="89">
        <v>12</v>
      </c>
      <c r="U232" s="89">
        <v>1</v>
      </c>
      <c r="V232" s="89">
        <v>1</v>
      </c>
      <c r="W232" s="68"/>
      <c r="X232" s="68" t="s">
        <v>157</v>
      </c>
      <c r="Y232" s="89">
        <v>1</v>
      </c>
      <c r="Z232" s="90">
        <v>1</v>
      </c>
      <c r="AA232" s="232"/>
      <c r="AB232" s="232"/>
      <c r="AC232" s="232"/>
      <c r="AD232" s="232"/>
      <c r="AE232" s="232"/>
      <c r="AF232" s="232"/>
      <c r="AG232" s="232"/>
      <c r="AH232" s="377"/>
      <c r="AI232" s="232"/>
      <c r="AJ232" s="232"/>
      <c r="AK232" s="232"/>
      <c r="AL232" s="232"/>
      <c r="AM232" s="232"/>
      <c r="AN232" s="214"/>
      <c r="AO232" s="232"/>
      <c r="AP232" s="232"/>
      <c r="AQ232" s="232"/>
      <c r="AR232" s="232"/>
      <c r="AT232" s="232"/>
    </row>
    <row r="233" spans="2:47" ht="15" x14ac:dyDescent="0.25">
      <c r="B233" s="289"/>
      <c r="C233" s="46"/>
      <c r="D233" s="46"/>
      <c r="E233" s="98"/>
      <c r="F233" s="98"/>
      <c r="G233" s="87"/>
      <c r="H233" s="87"/>
      <c r="I233" s="80"/>
      <c r="J233" s="80"/>
      <c r="K233" s="80"/>
      <c r="L233" s="80"/>
      <c r="M233" s="68"/>
      <c r="N233" s="68"/>
      <c r="O233" s="89"/>
      <c r="P233" s="96"/>
      <c r="Q233" s="96"/>
      <c r="R233" s="80"/>
      <c r="S233" s="80"/>
      <c r="T233" s="89"/>
      <c r="U233" s="89"/>
      <c r="V233" s="89"/>
      <c r="W233" s="68"/>
      <c r="X233" s="68"/>
      <c r="Y233" s="89"/>
      <c r="Z233" s="90"/>
      <c r="AH233" s="153"/>
      <c r="AI233" s="1"/>
      <c r="AN233" s="517"/>
      <c r="AS233"/>
      <c r="AT233" s="1"/>
      <c r="AU233"/>
    </row>
    <row r="234" spans="2:47" ht="15" x14ac:dyDescent="0.2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80">
        <v>12</v>
      </c>
      <c r="J234" s="80">
        <v>1</v>
      </c>
      <c r="K234" s="80">
        <v>1</v>
      </c>
      <c r="L234" s="80"/>
      <c r="M234" s="68">
        <v>10</v>
      </c>
      <c r="N234" s="68"/>
      <c r="O234" s="68"/>
      <c r="P234" s="412"/>
      <c r="Q234" s="412"/>
      <c r="R234" s="80"/>
      <c r="S234" s="80"/>
      <c r="T234" s="89">
        <v>15</v>
      </c>
      <c r="U234" s="89"/>
      <c r="V234" s="89"/>
      <c r="W234" s="68"/>
      <c r="X234" s="68" t="s">
        <v>253</v>
      </c>
      <c r="Y234" s="89">
        <v>15</v>
      </c>
      <c r="Z234" s="90"/>
      <c r="AH234" s="153"/>
      <c r="AI234" s="1"/>
      <c r="AN234" s="517"/>
      <c r="AS234"/>
      <c r="AT234" s="1"/>
      <c r="AU234"/>
    </row>
    <row r="235" spans="2:47" ht="15" x14ac:dyDescent="0.2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80">
        <v>1</v>
      </c>
      <c r="J235" s="80">
        <v>1</v>
      </c>
      <c r="K235" s="80">
        <v>1</v>
      </c>
      <c r="L235" s="80"/>
      <c r="M235" s="68">
        <v>0</v>
      </c>
      <c r="N235" s="68"/>
      <c r="O235" s="68"/>
      <c r="P235" s="412"/>
      <c r="Q235" s="412"/>
      <c r="R235" s="80"/>
      <c r="S235" s="80"/>
      <c r="T235" s="89">
        <v>5</v>
      </c>
      <c r="U235" s="89"/>
      <c r="V235" s="89"/>
      <c r="W235" s="68"/>
      <c r="X235" s="68" t="s">
        <v>252</v>
      </c>
      <c r="Y235" s="89">
        <v>5</v>
      </c>
      <c r="Z235" s="90"/>
      <c r="AH235" s="153"/>
      <c r="AI235" s="1"/>
      <c r="AS235"/>
      <c r="AT235" s="1"/>
      <c r="AU235"/>
    </row>
    <row r="236" spans="2:47" x14ac:dyDescent="0.2">
      <c r="M236" s="561"/>
      <c r="N236" s="561"/>
      <c r="O236" s="561"/>
    </row>
    <row r="237" spans="2:47" ht="18" x14ac:dyDescent="0.25">
      <c r="B237" s="586" t="s">
        <v>294</v>
      </c>
      <c r="M237" s="561"/>
      <c r="N237" s="561"/>
      <c r="O237" s="561"/>
    </row>
    <row r="238" spans="2:47" ht="15" x14ac:dyDescent="0.2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533"/>
      <c r="I238" s="414"/>
      <c r="J238" s="236"/>
      <c r="K238" s="259" t="s">
        <v>308</v>
      </c>
      <c r="L238" s="280"/>
      <c r="M238" s="560"/>
      <c r="N238" s="560" t="s">
        <v>248</v>
      </c>
      <c r="O238" s="560"/>
      <c r="P238" s="460"/>
      <c r="Q238" s="461"/>
      <c r="R238" s="476" t="s">
        <v>276</v>
      </c>
      <c r="S238" s="463"/>
      <c r="T238" s="566"/>
      <c r="U238" s="566" t="s">
        <v>278</v>
      </c>
      <c r="V238" s="566"/>
      <c r="W238" s="147" t="s">
        <v>243</v>
      </c>
      <c r="X238" s="148" t="s">
        <v>243</v>
      </c>
      <c r="Y238" s="7" t="s">
        <v>297</v>
      </c>
      <c r="Z238" s="8"/>
    </row>
    <row r="239" spans="2:47" ht="26.25" x14ac:dyDescent="0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534" t="s">
        <v>249</v>
      </c>
      <c r="I239" s="562" t="s">
        <v>250</v>
      </c>
      <c r="J239" s="563" t="s">
        <v>245</v>
      </c>
      <c r="K239" s="563" t="s">
        <v>243</v>
      </c>
      <c r="L239" s="562" t="s">
        <v>244</v>
      </c>
      <c r="M239" s="12" t="s">
        <v>242</v>
      </c>
      <c r="N239" s="12" t="s">
        <v>243</v>
      </c>
      <c r="O239" s="12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567" t="s">
        <v>249</v>
      </c>
      <c r="U239" s="567" t="s">
        <v>243</v>
      </c>
      <c r="V239" s="567" t="s">
        <v>244</v>
      </c>
      <c r="W239" s="194" t="s">
        <v>101</v>
      </c>
      <c r="X239" s="194" t="s">
        <v>102</v>
      </c>
      <c r="Y239" s="10" t="s">
        <v>9</v>
      </c>
      <c r="Z239" s="11" t="s">
        <v>10</v>
      </c>
    </row>
    <row r="240" spans="2:47" ht="15" x14ac:dyDescent="0.25">
      <c r="B240" s="288">
        <v>1</v>
      </c>
      <c r="C240" s="39">
        <v>1</v>
      </c>
      <c r="D240" s="39" t="s">
        <v>298</v>
      </c>
      <c r="E240" s="195">
        <v>3</v>
      </c>
      <c r="F240" s="195">
        <v>0</v>
      </c>
      <c r="G240" s="524" t="s">
        <v>241</v>
      </c>
      <c r="H240" s="121"/>
      <c r="I240" s="442"/>
      <c r="J240" s="442"/>
      <c r="K240" s="442"/>
      <c r="L240" s="442"/>
      <c r="M240" s="145">
        <v>18</v>
      </c>
      <c r="N240" s="145">
        <v>1</v>
      </c>
      <c r="O240" s="145">
        <v>1</v>
      </c>
      <c r="P240" s="442">
        <v>5</v>
      </c>
      <c r="Q240" s="442">
        <v>0</v>
      </c>
      <c r="R240" s="442">
        <v>1</v>
      </c>
      <c r="S240" s="442"/>
      <c r="T240" s="122">
        <v>10</v>
      </c>
      <c r="U240" s="122">
        <v>1</v>
      </c>
      <c r="V240" s="122"/>
      <c r="W240" s="145"/>
      <c r="X240" s="145" t="s">
        <v>295</v>
      </c>
      <c r="Y240" s="122">
        <v>1</v>
      </c>
      <c r="Z240" s="123">
        <v>1</v>
      </c>
    </row>
    <row r="241" spans="2:40" ht="15" x14ac:dyDescent="0.25">
      <c r="B241" s="301"/>
      <c r="C241" s="128"/>
      <c r="D241" s="128" t="s">
        <v>299</v>
      </c>
      <c r="E241" s="202">
        <v>3</v>
      </c>
      <c r="F241" s="202">
        <v>0</v>
      </c>
      <c r="G241" s="525" t="s">
        <v>241</v>
      </c>
      <c r="H241" s="129"/>
      <c r="I241" s="190"/>
      <c r="J241" s="190"/>
      <c r="K241" s="190"/>
      <c r="L241" s="190"/>
      <c r="M241" s="146">
        <v>18</v>
      </c>
      <c r="N241" s="146">
        <v>1</v>
      </c>
      <c r="O241" s="146">
        <v>3</v>
      </c>
      <c r="P241" s="190">
        <v>5</v>
      </c>
      <c r="Q241" s="190">
        <v>0</v>
      </c>
      <c r="R241" s="190">
        <v>1</v>
      </c>
      <c r="S241" s="190"/>
      <c r="T241" s="130">
        <v>10</v>
      </c>
      <c r="U241" s="130">
        <v>1</v>
      </c>
      <c r="V241" s="130"/>
      <c r="W241" s="146"/>
      <c r="X241" s="146" t="s">
        <v>295</v>
      </c>
      <c r="Y241" s="130">
        <v>1</v>
      </c>
      <c r="Z241" s="131">
        <v>1</v>
      </c>
    </row>
    <row r="242" spans="2:40" ht="15" x14ac:dyDescent="0.25">
      <c r="B242" s="301"/>
      <c r="C242" s="128"/>
      <c r="D242" s="128" t="s">
        <v>300</v>
      </c>
      <c r="E242" s="202">
        <v>3</v>
      </c>
      <c r="F242" s="202">
        <v>0</v>
      </c>
      <c r="G242" s="525" t="s">
        <v>241</v>
      </c>
      <c r="H242" s="129"/>
      <c r="I242" s="190"/>
      <c r="J242" s="190"/>
      <c r="K242" s="190"/>
      <c r="L242" s="190"/>
      <c r="M242" s="146">
        <v>18</v>
      </c>
      <c r="N242" s="146">
        <v>1</v>
      </c>
      <c r="O242" s="146">
        <v>2</v>
      </c>
      <c r="P242" s="190">
        <v>5</v>
      </c>
      <c r="Q242" s="190">
        <v>0</v>
      </c>
      <c r="R242" s="190">
        <v>1</v>
      </c>
      <c r="S242" s="190"/>
      <c r="T242" s="130">
        <v>10</v>
      </c>
      <c r="U242" s="130">
        <v>1</v>
      </c>
      <c r="V242" s="130"/>
      <c r="W242" s="146"/>
      <c r="X242" s="146" t="s">
        <v>295</v>
      </c>
      <c r="Y242" s="130">
        <v>1</v>
      </c>
      <c r="Z242" s="131">
        <v>1</v>
      </c>
    </row>
    <row r="243" spans="2:40" ht="15" x14ac:dyDescent="0.25">
      <c r="B243" s="301"/>
      <c r="C243" s="128"/>
      <c r="D243" s="128" t="s">
        <v>301</v>
      </c>
      <c r="E243" s="202">
        <v>3</v>
      </c>
      <c r="F243" s="202">
        <v>0</v>
      </c>
      <c r="G243" s="525" t="s">
        <v>241</v>
      </c>
      <c r="H243" s="129"/>
      <c r="I243" s="190"/>
      <c r="J243" s="190"/>
      <c r="K243" s="190"/>
      <c r="L243" s="190"/>
      <c r="M243" s="146">
        <v>18</v>
      </c>
      <c r="N243" s="146">
        <v>1</v>
      </c>
      <c r="O243" s="146">
        <v>2</v>
      </c>
      <c r="P243" s="190">
        <v>5</v>
      </c>
      <c r="Q243" s="190">
        <v>0</v>
      </c>
      <c r="R243" s="190">
        <v>1</v>
      </c>
      <c r="S243" s="190"/>
      <c r="T243" s="130">
        <v>10</v>
      </c>
      <c r="U243" s="130">
        <v>1</v>
      </c>
      <c r="V243" s="130"/>
      <c r="W243" s="146"/>
      <c r="X243" s="146" t="s">
        <v>295</v>
      </c>
      <c r="Y243" s="130">
        <v>1</v>
      </c>
      <c r="Z243" s="131">
        <v>1</v>
      </c>
    </row>
    <row r="244" spans="2:40" ht="15" x14ac:dyDescent="0.25">
      <c r="B244" s="301"/>
      <c r="C244" s="128"/>
      <c r="D244" s="128" t="s">
        <v>302</v>
      </c>
      <c r="E244" s="202">
        <v>3</v>
      </c>
      <c r="F244" s="202">
        <v>0</v>
      </c>
      <c r="G244" s="525" t="s">
        <v>241</v>
      </c>
      <c r="H244" s="129"/>
      <c r="I244" s="190"/>
      <c r="J244" s="190"/>
      <c r="K244" s="190"/>
      <c r="L244" s="190"/>
      <c r="M244" s="146">
        <v>18</v>
      </c>
      <c r="N244" s="146">
        <v>1</v>
      </c>
      <c r="O244" s="146">
        <v>2</v>
      </c>
      <c r="P244" s="190">
        <v>5</v>
      </c>
      <c r="Q244" s="190">
        <v>0</v>
      </c>
      <c r="R244" s="190">
        <v>1</v>
      </c>
      <c r="S244" s="190"/>
      <c r="T244" s="130">
        <v>10</v>
      </c>
      <c r="U244" s="130">
        <v>1</v>
      </c>
      <c r="V244" s="130"/>
      <c r="W244" s="146"/>
      <c r="X244" s="146" t="s">
        <v>295</v>
      </c>
      <c r="Y244" s="130">
        <v>1</v>
      </c>
      <c r="Z244" s="131">
        <v>1</v>
      </c>
    </row>
    <row r="245" spans="2:40" ht="15" x14ac:dyDescent="0.25">
      <c r="B245" s="301"/>
      <c r="C245" s="128"/>
      <c r="D245" s="128" t="s">
        <v>303</v>
      </c>
      <c r="E245" s="202">
        <v>3</v>
      </c>
      <c r="F245" s="202">
        <v>0</v>
      </c>
      <c r="G245" s="525" t="s">
        <v>241</v>
      </c>
      <c r="H245" s="129"/>
      <c r="I245" s="190"/>
      <c r="J245" s="190"/>
      <c r="K245" s="190"/>
      <c r="L245" s="190"/>
      <c r="M245" s="146">
        <v>18</v>
      </c>
      <c r="N245" s="146">
        <v>1</v>
      </c>
      <c r="O245" s="146">
        <v>1</v>
      </c>
      <c r="P245" s="190">
        <v>5</v>
      </c>
      <c r="Q245" s="190">
        <v>0</v>
      </c>
      <c r="R245" s="190">
        <v>1</v>
      </c>
      <c r="S245" s="190"/>
      <c r="T245" s="130">
        <v>10</v>
      </c>
      <c r="U245" s="130">
        <v>1</v>
      </c>
      <c r="V245" s="130"/>
      <c r="W245" s="146"/>
      <c r="X245" s="146" t="s">
        <v>295</v>
      </c>
      <c r="Y245" s="130">
        <v>1</v>
      </c>
      <c r="Z245" s="131">
        <v>1</v>
      </c>
    </row>
    <row r="246" spans="2:40" x14ac:dyDescent="0.2">
      <c r="B246" s="290"/>
      <c r="C246" s="52"/>
      <c r="D246" s="53"/>
      <c r="E246" s="196"/>
      <c r="F246" s="196"/>
      <c r="G246" s="525"/>
      <c r="H246" s="124"/>
      <c r="I246" s="443"/>
      <c r="J246" s="443"/>
      <c r="K246" s="443"/>
      <c r="L246" s="443"/>
      <c r="M246" s="124"/>
      <c r="N246" s="124"/>
      <c r="O246" s="124"/>
      <c r="P246" s="443"/>
      <c r="Q246" s="443"/>
      <c r="R246" s="443"/>
      <c r="S246" s="443"/>
      <c r="T246" s="125"/>
      <c r="U246" s="125"/>
      <c r="V246" s="125"/>
      <c r="W246" s="306"/>
      <c r="X246" s="306"/>
      <c r="Y246" s="125"/>
      <c r="Z246" s="125"/>
    </row>
    <row r="247" spans="2:40" ht="15" x14ac:dyDescent="0.25">
      <c r="B247" s="291">
        <v>2</v>
      </c>
      <c r="C247" s="56">
        <v>2</v>
      </c>
      <c r="D247" s="56" t="s">
        <v>304</v>
      </c>
      <c r="E247" s="76">
        <v>3</v>
      </c>
      <c r="F247" s="76">
        <v>0</v>
      </c>
      <c r="G247" s="525" t="s">
        <v>241</v>
      </c>
      <c r="H247" s="95"/>
      <c r="I247" s="80"/>
      <c r="J247" s="80"/>
      <c r="K247" s="80"/>
      <c r="L247" s="80"/>
      <c r="M247" s="68">
        <v>18</v>
      </c>
      <c r="N247" s="68">
        <v>1</v>
      </c>
      <c r="O247" s="68">
        <v>2</v>
      </c>
      <c r="P247" s="80">
        <v>5</v>
      </c>
      <c r="Q247" s="80">
        <v>0</v>
      </c>
      <c r="R247" s="80">
        <v>1</v>
      </c>
      <c r="S247" s="80"/>
      <c r="T247" s="89">
        <v>10</v>
      </c>
      <c r="U247" s="89">
        <v>1</v>
      </c>
      <c r="V247" s="89"/>
      <c r="W247" s="80"/>
      <c r="X247" s="80" t="s">
        <v>296</v>
      </c>
      <c r="Y247" s="96">
        <v>1</v>
      </c>
      <c r="Z247" s="97">
        <v>1</v>
      </c>
    </row>
    <row r="248" spans="2:40" ht="15" x14ac:dyDescent="0.25">
      <c r="B248" s="291"/>
      <c r="C248" s="56"/>
      <c r="D248" s="56" t="s">
        <v>305</v>
      </c>
      <c r="E248" s="76">
        <v>3</v>
      </c>
      <c r="F248" s="76">
        <v>0</v>
      </c>
      <c r="G248" s="525" t="s">
        <v>241</v>
      </c>
      <c r="H248" s="95"/>
      <c r="I248" s="80"/>
      <c r="J248" s="80"/>
      <c r="K248" s="80"/>
      <c r="L248" s="80"/>
      <c r="M248" s="68">
        <v>18</v>
      </c>
      <c r="N248" s="68">
        <v>1</v>
      </c>
      <c r="O248" s="68">
        <v>2</v>
      </c>
      <c r="P248" s="80">
        <v>5</v>
      </c>
      <c r="Q248" s="80">
        <v>0</v>
      </c>
      <c r="R248" s="80">
        <v>1</v>
      </c>
      <c r="S248" s="80"/>
      <c r="T248" s="89">
        <v>10</v>
      </c>
      <c r="U248" s="89">
        <v>1</v>
      </c>
      <c r="V248" s="89"/>
      <c r="W248" s="80"/>
      <c r="X248" s="80" t="s">
        <v>296</v>
      </c>
      <c r="Y248" s="96">
        <v>1</v>
      </c>
      <c r="Z248" s="97">
        <v>1</v>
      </c>
    </row>
    <row r="249" spans="2:40" ht="15" x14ac:dyDescent="0.25">
      <c r="B249" s="291"/>
      <c r="C249" s="56"/>
      <c r="D249" s="56" t="s">
        <v>306</v>
      </c>
      <c r="E249" s="76">
        <v>3</v>
      </c>
      <c r="F249" s="76">
        <v>0</v>
      </c>
      <c r="G249" s="525" t="s">
        <v>241</v>
      </c>
      <c r="H249" s="95"/>
      <c r="I249" s="80"/>
      <c r="J249" s="80"/>
      <c r="K249" s="80"/>
      <c r="L249" s="80"/>
      <c r="M249" s="68">
        <v>18</v>
      </c>
      <c r="N249" s="68">
        <v>1</v>
      </c>
      <c r="O249" s="68">
        <v>2</v>
      </c>
      <c r="P249" s="80">
        <v>5</v>
      </c>
      <c r="Q249" s="80">
        <v>0</v>
      </c>
      <c r="R249" s="80">
        <v>1</v>
      </c>
      <c r="S249" s="80"/>
      <c r="T249" s="89">
        <v>10</v>
      </c>
      <c r="U249" s="89">
        <v>1</v>
      </c>
      <c r="V249" s="89"/>
      <c r="W249" s="80"/>
      <c r="X249" s="80" t="s">
        <v>296</v>
      </c>
      <c r="Y249" s="96">
        <v>1</v>
      </c>
      <c r="Z249" s="97">
        <v>1</v>
      </c>
    </row>
    <row r="250" spans="2:40" ht="15" x14ac:dyDescent="0.25">
      <c r="B250" s="289"/>
      <c r="C250" s="46"/>
      <c r="D250" s="46"/>
      <c r="E250" s="98"/>
      <c r="F250" s="98"/>
      <c r="G250" s="525"/>
      <c r="H250" s="87"/>
      <c r="I250" s="80"/>
      <c r="J250" s="80"/>
      <c r="K250" s="80"/>
      <c r="L250" s="80"/>
      <c r="M250" s="68"/>
      <c r="N250" s="68"/>
      <c r="O250" s="89"/>
      <c r="P250" s="96"/>
      <c r="Q250" s="96"/>
      <c r="R250" s="80"/>
      <c r="S250" s="80"/>
      <c r="T250" s="89"/>
      <c r="U250" s="89"/>
      <c r="V250" s="89"/>
      <c r="W250" s="68"/>
      <c r="X250" s="68"/>
      <c r="Y250" s="89"/>
      <c r="Z250" s="90"/>
    </row>
    <row r="251" spans="2:40" ht="15" x14ac:dyDescent="0.25">
      <c r="B251" s="289"/>
      <c r="C251" s="46"/>
      <c r="D251" s="46" t="s">
        <v>98</v>
      </c>
      <c r="E251" s="206" t="s">
        <v>241</v>
      </c>
      <c r="F251" s="206" t="s">
        <v>241</v>
      </c>
      <c r="G251" s="525" t="s">
        <v>241</v>
      </c>
      <c r="H251" s="87"/>
      <c r="I251" s="80"/>
      <c r="J251" s="80"/>
      <c r="K251" s="80"/>
      <c r="L251" s="80"/>
      <c r="M251" s="68">
        <v>18</v>
      </c>
      <c r="N251" s="68"/>
      <c r="O251" s="68"/>
      <c r="P251" s="80">
        <v>5</v>
      </c>
      <c r="Q251" s="80"/>
      <c r="R251" s="80"/>
      <c r="S251" s="80"/>
      <c r="T251" s="89">
        <v>10</v>
      </c>
      <c r="U251" s="89"/>
      <c r="V251" s="89"/>
      <c r="W251" s="68"/>
      <c r="X251" s="80" t="s">
        <v>296</v>
      </c>
      <c r="Y251" s="89">
        <v>10</v>
      </c>
      <c r="Z251" s="90"/>
      <c r="AN251" s="482"/>
    </row>
  </sheetData>
  <phoneticPr fontId="2" type="noConversion"/>
  <pageMargins left="0.39370078740157483" right="0" top="0.39370078740157483" bottom="0.39370078740157483" header="0.31496062992125984" footer="0.31496062992125984"/>
  <pageSetup paperSize="8" scale="5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1"/>
  <sheetViews>
    <sheetView workbookViewId="0">
      <pane ySplit="4" topLeftCell="A5" activePane="bottomLeft" state="frozen"/>
      <selection pane="bottomLeft" activeCell="B1" sqref="B1"/>
    </sheetView>
  </sheetViews>
  <sheetFormatPr defaultColWidth="11.42578125" defaultRowHeight="12.75" x14ac:dyDescent="0.2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 x14ac:dyDescent="0.25">
      <c r="A1" s="6"/>
      <c r="B1" s="370" t="s">
        <v>309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310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 x14ac:dyDescent="0.25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535" t="s">
        <v>311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 x14ac:dyDescent="0.2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499">
        <v>81</v>
      </c>
      <c r="Q11" s="499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499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499">
        <v>84</v>
      </c>
      <c r="Q13" s="499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499">
        <v>25</v>
      </c>
      <c r="Q14" s="499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499">
        <v>64</v>
      </c>
      <c r="Q15" s="499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 x14ac:dyDescent="0.2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 t="shared" ref="V20:W21" si="2">Z20+AB20+AD20</f>
        <v>2</v>
      </c>
      <c r="W20" s="63">
        <f t="shared" si="2"/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 t="shared" si="2"/>
        <v>1</v>
      </c>
      <c r="W21" s="63">
        <f t="shared" si="2"/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 x14ac:dyDescent="0.2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499">
        <v>168</v>
      </c>
      <c r="Q25" s="499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499">
        <v>151</v>
      </c>
      <c r="Q26" s="499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499">
        <f>64+105</f>
        <v>169</v>
      </c>
      <c r="Q27" s="499">
        <f>5+19</f>
        <v>24</v>
      </c>
      <c r="R27" s="57">
        <v>5</v>
      </c>
      <c r="S27" s="286" t="s">
        <v>285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500">
        <v>94</v>
      </c>
      <c r="Q28" s="500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 t="shared" ref="V28:W29" si="3">Z28+AB28+AD28</f>
        <v>3</v>
      </c>
      <c r="W28" s="75">
        <f t="shared" si="3"/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500">
        <v>107</v>
      </c>
      <c r="Q29" s="500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 t="shared" si="3"/>
        <v>3</v>
      </c>
      <c r="W29" s="75">
        <f t="shared" si="3"/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501">
        <v>72</v>
      </c>
      <c r="Q30" s="501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501">
        <v>93</v>
      </c>
      <c r="Q31" s="501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 x14ac:dyDescent="0.2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312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4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4"/>
        <v>3</v>
      </c>
      <c r="W35" s="113">
        <f t="shared" si="4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4"/>
        <v>3</v>
      </c>
      <c r="W36" s="113">
        <f t="shared" si="4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4"/>
        <v>2</v>
      </c>
      <c r="W37" s="113">
        <f t="shared" si="4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 x14ac:dyDescent="0.2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500">
        <v>156</v>
      </c>
      <c r="Q43" s="500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5">Z43+AB43+AD43</f>
        <v>4</v>
      </c>
      <c r="W43" s="75">
        <f t="shared" si="5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500">
        <v>161</v>
      </c>
      <c r="Q44" s="500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5"/>
        <v>3</v>
      </c>
      <c r="W44" s="75">
        <f t="shared" si="5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500">
        <v>170</v>
      </c>
      <c r="Q45" s="500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5"/>
        <v>3</v>
      </c>
      <c r="W45" s="75">
        <f t="shared" si="5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492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492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492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 x14ac:dyDescent="0.2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 t="shared" ref="W63" si="6"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 x14ac:dyDescent="0.25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 x14ac:dyDescent="0.25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 x14ac:dyDescent="0.25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 x14ac:dyDescent="0.25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 x14ac:dyDescent="0.25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536"/>
      <c r="S79" s="536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 x14ac:dyDescent="0.25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497"/>
      <c r="Q80" s="497"/>
      <c r="R80" s="537"/>
      <c r="S80" s="537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 x14ac:dyDescent="0.2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 x14ac:dyDescent="0.25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502">
        <v>68</v>
      </c>
      <c r="Q82" s="502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 x14ac:dyDescent="0.25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502">
        <v>72</v>
      </c>
      <c r="Q83" s="502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 x14ac:dyDescent="0.25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502">
        <v>121</v>
      </c>
      <c r="Q84" s="502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 x14ac:dyDescent="0.25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502">
        <v>66</v>
      </c>
      <c r="Q85" s="502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 x14ac:dyDescent="0.25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502">
        <v>65</v>
      </c>
      <c r="Q86" s="502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 x14ac:dyDescent="0.25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506">
        <v>128</v>
      </c>
      <c r="Q87" s="502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 x14ac:dyDescent="0.25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502">
        <v>69</v>
      </c>
      <c r="Q88" s="502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 x14ac:dyDescent="0.25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502">
        <v>76</v>
      </c>
      <c r="Q89" s="502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 x14ac:dyDescent="0.25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502">
        <v>85</v>
      </c>
      <c r="Q90" s="502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 x14ac:dyDescent="0.25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502">
        <v>51</v>
      </c>
      <c r="Q91" s="502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 x14ac:dyDescent="0.25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502">
        <v>12</v>
      </c>
      <c r="Q92" s="502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 x14ac:dyDescent="0.25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502">
        <v>12</v>
      </c>
      <c r="Q93" s="502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 x14ac:dyDescent="0.25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506">
        <v>28</v>
      </c>
      <c r="Q94" s="502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 x14ac:dyDescent="0.25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502">
        <v>18</v>
      </c>
      <c r="Q95" s="502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 x14ac:dyDescent="0.25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502">
        <v>14</v>
      </c>
      <c r="Q96" s="502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 x14ac:dyDescent="0.25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502">
        <v>35</v>
      </c>
      <c r="Q97" s="502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 x14ac:dyDescent="0.25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502">
        <v>33</v>
      </c>
      <c r="Q98" s="502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 x14ac:dyDescent="0.25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502">
        <v>15</v>
      </c>
      <c r="Q99" s="502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 x14ac:dyDescent="0.25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502">
        <v>33</v>
      </c>
      <c r="Q100" s="502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 x14ac:dyDescent="0.25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502">
        <v>30</v>
      </c>
      <c r="Q101" s="502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 x14ac:dyDescent="0.2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 x14ac:dyDescent="0.25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 x14ac:dyDescent="0.25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 x14ac:dyDescent="0.25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 x14ac:dyDescent="0.25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7">X106+Z106</f>
        <v>2</v>
      </c>
      <c r="W106" s="106">
        <f t="shared" si="7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 x14ac:dyDescent="0.25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7"/>
        <v>1</v>
      </c>
      <c r="W107" s="106">
        <f t="shared" si="7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 x14ac:dyDescent="0.25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7"/>
        <v>1</v>
      </c>
      <c r="W108" s="106">
        <f t="shared" si="7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 x14ac:dyDescent="0.25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 x14ac:dyDescent="0.25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 x14ac:dyDescent="0.25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 x14ac:dyDescent="0.25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 x14ac:dyDescent="0.25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 x14ac:dyDescent="0.25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 x14ac:dyDescent="0.25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 x14ac:dyDescent="0.25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 x14ac:dyDescent="0.25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 x14ac:dyDescent="0.25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 x14ac:dyDescent="0.25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 x14ac:dyDescent="0.25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 x14ac:dyDescent="0.25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 x14ac:dyDescent="0.25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 x14ac:dyDescent="0.25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 x14ac:dyDescent="0.25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 x14ac:dyDescent="0.25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 x14ac:dyDescent="0.25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 x14ac:dyDescent="0.25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 x14ac:dyDescent="0.25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 x14ac:dyDescent="0.25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536"/>
      <c r="S129" s="536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 x14ac:dyDescent="0.25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497"/>
      <c r="Q130" s="497"/>
      <c r="R130" s="537"/>
      <c r="S130" s="537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 x14ac:dyDescent="0.25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 x14ac:dyDescent="0.25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 x14ac:dyDescent="0.25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 x14ac:dyDescent="0.25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503">
        <v>24</v>
      </c>
      <c r="Q134" s="503">
        <v>0</v>
      </c>
      <c r="R134" s="452">
        <v>1</v>
      </c>
      <c r="S134" s="452">
        <v>2</v>
      </c>
      <c r="T134" s="119" t="s">
        <v>162</v>
      </c>
      <c r="U134" s="119"/>
      <c r="V134" s="117">
        <f t="shared" ref="V134:V135" si="8"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 x14ac:dyDescent="0.25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503">
        <v>21</v>
      </c>
      <c r="Q135" s="503">
        <v>0</v>
      </c>
      <c r="R135" s="452">
        <v>1</v>
      </c>
      <c r="S135" s="452">
        <v>2</v>
      </c>
      <c r="T135" s="119" t="s">
        <v>162</v>
      </c>
      <c r="U135" s="119"/>
      <c r="V135" s="117">
        <f t="shared" si="8"/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 x14ac:dyDescent="0.25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503">
        <v>44</v>
      </c>
      <c r="Q136" s="503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 x14ac:dyDescent="0.25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503">
        <v>29</v>
      </c>
      <c r="Q137" s="503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 x14ac:dyDescent="0.25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502">
        <v>26</v>
      </c>
      <c r="Q138" s="502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 x14ac:dyDescent="0.25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 x14ac:dyDescent="0.25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 x14ac:dyDescent="0.25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 x14ac:dyDescent="0.25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502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 x14ac:dyDescent="0.25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504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 x14ac:dyDescent="0.25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 x14ac:dyDescent="0.25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9">SUM(Z142:Z144)</f>
        <v>55</v>
      </c>
      <c r="AA145" s="17"/>
      <c r="AB145" s="17">
        <f t="shared" si="9"/>
        <v>16</v>
      </c>
      <c r="AC145" s="17"/>
      <c r="AD145" s="17">
        <f t="shared" si="9"/>
        <v>16</v>
      </c>
      <c r="AE145" s="17"/>
      <c r="AF145" s="17">
        <f t="shared" si="9"/>
        <v>18</v>
      </c>
      <c r="AG145" s="17"/>
      <c r="AH145" s="17">
        <f t="shared" si="9"/>
        <v>0</v>
      </c>
      <c r="AI145" s="17">
        <f t="shared" si="9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 x14ac:dyDescent="0.2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536"/>
      <c r="S148" s="536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97"/>
      <c r="Q149" s="497"/>
      <c r="R149" s="537"/>
      <c r="S149" s="537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 x14ac:dyDescent="0.25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513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 x14ac:dyDescent="0.2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 x14ac:dyDescent="0.2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 x14ac:dyDescent="0.2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 x14ac:dyDescent="0.2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 x14ac:dyDescent="0.2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286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492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 x14ac:dyDescent="0.2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 x14ac:dyDescent="0.2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 x14ac:dyDescent="0.2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 x14ac:dyDescent="0.2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 x14ac:dyDescent="0.2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 x14ac:dyDescent="0.2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 x14ac:dyDescent="0.2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 x14ac:dyDescent="0.2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 x14ac:dyDescent="0.2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 x14ac:dyDescent="0.2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 x14ac:dyDescent="0.2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 x14ac:dyDescent="0.2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 x14ac:dyDescent="0.2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 x14ac:dyDescent="0.2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 x14ac:dyDescent="0.2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 x14ac:dyDescent="0.2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 x14ac:dyDescent="0.2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 x14ac:dyDescent="0.2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 x14ac:dyDescent="0.2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14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 x14ac:dyDescent="0.2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 x14ac:dyDescent="0.2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 x14ac:dyDescent="0.2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 x14ac:dyDescent="0.2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 x14ac:dyDescent="0.2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536"/>
      <c r="S204" s="536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 x14ac:dyDescent="0.25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497"/>
      <c r="Q205" s="497"/>
      <c r="R205" s="537"/>
      <c r="S205" s="537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 x14ac:dyDescent="0.2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 x14ac:dyDescent="0.2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 x14ac:dyDescent="0.2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 x14ac:dyDescent="0.2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 x14ac:dyDescent="0.2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 x14ac:dyDescent="0.2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 x14ac:dyDescent="0.2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 x14ac:dyDescent="0.2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 x14ac:dyDescent="0.2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 x14ac:dyDescent="0.2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 x14ac:dyDescent="0.2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 x14ac:dyDescent="0.2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 x14ac:dyDescent="0.2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 x14ac:dyDescent="0.2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 x14ac:dyDescent="0.2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 x14ac:dyDescent="0.2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 x14ac:dyDescent="0.2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 x14ac:dyDescent="0.2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 x14ac:dyDescent="0.2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 x14ac:dyDescent="0.2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 x14ac:dyDescent="0.2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538"/>
      <c r="AL226" s="232"/>
      <c r="AM226" s="232"/>
      <c r="AN226" s="232"/>
      <c r="AO226" s="232"/>
      <c r="AQ226" s="232"/>
    </row>
    <row r="227" spans="2:44" ht="15" x14ac:dyDescent="0.2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 x14ac:dyDescent="0.2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 x14ac:dyDescent="0.2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 x14ac:dyDescent="0.2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 x14ac:dyDescent="0.2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workbookViewId="0">
      <pane ySplit="4" topLeftCell="A5" activePane="bottomLeft" state="frozen"/>
      <selection pane="bottomLeft" activeCell="H63" sqref="H63"/>
    </sheetView>
  </sheetViews>
  <sheetFormatPr defaultColWidth="11.42578125" defaultRowHeight="12.75" x14ac:dyDescent="0.2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 x14ac:dyDescent="0.25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 x14ac:dyDescent="0.25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 x14ac:dyDescent="0.2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 x14ac:dyDescent="0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 x14ac:dyDescent="0.2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 x14ac:dyDescent="0.2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 x14ac:dyDescent="0.2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 x14ac:dyDescent="0.2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 x14ac:dyDescent="0.2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 x14ac:dyDescent="0.2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 x14ac:dyDescent="0.2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 x14ac:dyDescent="0.2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 x14ac:dyDescent="0.2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 x14ac:dyDescent="0.2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 x14ac:dyDescent="0.2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 x14ac:dyDescent="0.2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 x14ac:dyDescent="0.2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 x14ac:dyDescent="0.2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 x14ac:dyDescent="0.2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 x14ac:dyDescent="0.2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 t="shared" ref="J20:K21" si="2">N20+P20+R20</f>
        <v>2</v>
      </c>
      <c r="K20" s="63">
        <f t="shared" si="2"/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 x14ac:dyDescent="0.2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 t="shared" si="2"/>
        <v>1</v>
      </c>
      <c r="K21" s="63">
        <f t="shared" si="2"/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 x14ac:dyDescent="0.2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 x14ac:dyDescent="0.2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 x14ac:dyDescent="0.2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 x14ac:dyDescent="0.2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 x14ac:dyDescent="0.2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 x14ac:dyDescent="0.2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 x14ac:dyDescent="0.2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 t="shared" ref="J28:K29" si="3">N28+P28+R28</f>
        <v>3</v>
      </c>
      <c r="K28" s="75">
        <f t="shared" si="3"/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 x14ac:dyDescent="0.2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 t="shared" si="3"/>
        <v>3</v>
      </c>
      <c r="K29" s="75">
        <f t="shared" si="3"/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 x14ac:dyDescent="0.2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 x14ac:dyDescent="0.2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 x14ac:dyDescent="0.2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 x14ac:dyDescent="0.2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 x14ac:dyDescent="0.2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4">L34+N34+P34+R34</f>
        <v>3</v>
      </c>
      <c r="K34" s="113">
        <f t="shared" si="4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 x14ac:dyDescent="0.2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4"/>
        <v>3</v>
      </c>
      <c r="K35" s="113">
        <f t="shared" si="4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 x14ac:dyDescent="0.2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4"/>
        <v>3</v>
      </c>
      <c r="K36" s="113">
        <f t="shared" si="4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 x14ac:dyDescent="0.2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4"/>
        <v>2</v>
      </c>
      <c r="K37" s="113">
        <f t="shared" si="4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 x14ac:dyDescent="0.2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 x14ac:dyDescent="0.2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 x14ac:dyDescent="0.2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 x14ac:dyDescent="0.2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 x14ac:dyDescent="0.2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 x14ac:dyDescent="0.2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5">N43+P43+R43</f>
        <v>4</v>
      </c>
      <c r="K43" s="75">
        <f t="shared" si="5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 x14ac:dyDescent="0.2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5"/>
        <v>3</v>
      </c>
      <c r="K44" s="75">
        <f t="shared" si="5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 x14ac:dyDescent="0.2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5"/>
        <v>3</v>
      </c>
      <c r="K45" s="75">
        <f t="shared" si="5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 x14ac:dyDescent="0.2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 x14ac:dyDescent="0.2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 x14ac:dyDescent="0.2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 x14ac:dyDescent="0.2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 x14ac:dyDescent="0.2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 x14ac:dyDescent="0.2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 x14ac:dyDescent="0.2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 x14ac:dyDescent="0.2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 x14ac:dyDescent="0.2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 x14ac:dyDescent="0.2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 x14ac:dyDescent="0.2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 x14ac:dyDescent="0.2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 x14ac:dyDescent="0.2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 x14ac:dyDescent="0.2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 x14ac:dyDescent="0.2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 x14ac:dyDescent="0.2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 x14ac:dyDescent="0.2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 x14ac:dyDescent="0.2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 t="shared" ref="K63" si="6"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 x14ac:dyDescent="0.2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 x14ac:dyDescent="0.2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 x14ac:dyDescent="0.2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 x14ac:dyDescent="0.2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 x14ac:dyDescent="0.2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 x14ac:dyDescent="0.2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 x14ac:dyDescent="0.2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 x14ac:dyDescent="0.2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 x14ac:dyDescent="0.2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 x14ac:dyDescent="0.2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 x14ac:dyDescent="0.2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 x14ac:dyDescent="0.2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 x14ac:dyDescent="0.2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 x14ac:dyDescent="0.2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 x14ac:dyDescent="0.2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 x14ac:dyDescent="0.2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 x14ac:dyDescent="0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 x14ac:dyDescent="0.2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 x14ac:dyDescent="0.2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 x14ac:dyDescent="0.2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 x14ac:dyDescent="0.2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 x14ac:dyDescent="0.2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 x14ac:dyDescent="0.2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 x14ac:dyDescent="0.2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 x14ac:dyDescent="0.2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 x14ac:dyDescent="0.2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 x14ac:dyDescent="0.2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 x14ac:dyDescent="0.2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 x14ac:dyDescent="0.2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 x14ac:dyDescent="0.2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 x14ac:dyDescent="0.2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 x14ac:dyDescent="0.2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 x14ac:dyDescent="0.2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 x14ac:dyDescent="0.2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 x14ac:dyDescent="0.2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 x14ac:dyDescent="0.2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 x14ac:dyDescent="0.2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 x14ac:dyDescent="0.2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 x14ac:dyDescent="0.2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 x14ac:dyDescent="0.2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 x14ac:dyDescent="0.2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 x14ac:dyDescent="0.2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 x14ac:dyDescent="0.2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7">L106+N106</f>
        <v>2</v>
      </c>
      <c r="K106" s="106">
        <f t="shared" si="7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 x14ac:dyDescent="0.2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7"/>
        <v>1</v>
      </c>
      <c r="K107" s="106">
        <f t="shared" si="7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 x14ac:dyDescent="0.2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7"/>
        <v>2</v>
      </c>
      <c r="K108" s="106">
        <f t="shared" si="7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 x14ac:dyDescent="0.2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 x14ac:dyDescent="0.2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 x14ac:dyDescent="0.2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 x14ac:dyDescent="0.2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 x14ac:dyDescent="0.2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 x14ac:dyDescent="0.2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 x14ac:dyDescent="0.2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 x14ac:dyDescent="0.2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 x14ac:dyDescent="0.2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 x14ac:dyDescent="0.2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 x14ac:dyDescent="0.2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 x14ac:dyDescent="0.2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 x14ac:dyDescent="0.2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 x14ac:dyDescent="0.2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 x14ac:dyDescent="0.2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 x14ac:dyDescent="0.2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 x14ac:dyDescent="0.2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 x14ac:dyDescent="0.2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 x14ac:dyDescent="0.2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 x14ac:dyDescent="0.2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 x14ac:dyDescent="0.2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 x14ac:dyDescent="0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 x14ac:dyDescent="0.2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 x14ac:dyDescent="0.2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 x14ac:dyDescent="0.2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 x14ac:dyDescent="0.2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8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 x14ac:dyDescent="0.2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8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 x14ac:dyDescent="0.2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8"/>
        <v>1</v>
      </c>
      <c r="K136" s="118">
        <f t="shared" si="8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 x14ac:dyDescent="0.2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 x14ac:dyDescent="0.2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 x14ac:dyDescent="0.2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 x14ac:dyDescent="0.2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 x14ac:dyDescent="0.2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 x14ac:dyDescent="0.2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 x14ac:dyDescent="0.2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9">SUM(N140:N142)</f>
        <v>64</v>
      </c>
      <c r="O143" s="20"/>
      <c r="P143" s="20">
        <f t="shared" si="9"/>
        <v>25</v>
      </c>
      <c r="Q143" s="20"/>
      <c r="R143" s="20">
        <f t="shared" si="9"/>
        <v>27</v>
      </c>
      <c r="S143" s="20"/>
      <c r="T143" s="20">
        <f t="shared" si="9"/>
        <v>26</v>
      </c>
      <c r="U143" s="20"/>
      <c r="V143" s="20">
        <f t="shared" si="9"/>
        <v>3</v>
      </c>
      <c r="W143" s="20">
        <f t="shared" si="9"/>
        <v>5</v>
      </c>
      <c r="X143" s="20"/>
    </row>
    <row r="144" spans="2:24" ht="14.25" x14ac:dyDescent="0.2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 x14ac:dyDescent="0.2">
      <c r="B145" s="136" t="s">
        <v>96</v>
      </c>
    </row>
    <row r="146" spans="2:13" ht="15" x14ac:dyDescent="0.2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 x14ac:dyDescent="0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 x14ac:dyDescent="0.2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 x14ac:dyDescent="0.2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 x14ac:dyDescent="0.2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 x14ac:dyDescent="0.2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 x14ac:dyDescent="0.2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 x14ac:dyDescent="0.2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 x14ac:dyDescent="0.2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 x14ac:dyDescent="0.2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 x14ac:dyDescent="0.2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 x14ac:dyDescent="0.2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 x14ac:dyDescent="0.2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 x14ac:dyDescent="0.2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 x14ac:dyDescent="0.2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 x14ac:dyDescent="0.2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 x14ac:dyDescent="0.2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 x14ac:dyDescent="0.2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 x14ac:dyDescent="0.2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 x14ac:dyDescent="0.2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 x14ac:dyDescent="0.2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 x14ac:dyDescent="0.2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 x14ac:dyDescent="0.2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 x14ac:dyDescent="0.2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 x14ac:dyDescent="0.2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 x14ac:dyDescent="0.2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 x14ac:dyDescent="0.2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 x14ac:dyDescent="0.2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 x14ac:dyDescent="0.2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 x14ac:dyDescent="0.2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 x14ac:dyDescent="0.2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 x14ac:dyDescent="0.2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 x14ac:dyDescent="0.2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 x14ac:dyDescent="0.2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 x14ac:dyDescent="0.2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 x14ac:dyDescent="0.2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 x14ac:dyDescent="0.2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 x14ac:dyDescent="0.2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 x14ac:dyDescent="0.2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 x14ac:dyDescent="0.2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 x14ac:dyDescent="0.2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 x14ac:dyDescent="0.2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 x14ac:dyDescent="0.2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 x14ac:dyDescent="0.2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 x14ac:dyDescent="0.2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 x14ac:dyDescent="0.2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 x14ac:dyDescent="0.2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 x14ac:dyDescent="0.2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 x14ac:dyDescent="0.2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 x14ac:dyDescent="0.2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 x14ac:dyDescent="0.2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 x14ac:dyDescent="0.2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 x14ac:dyDescent="0.2">
      <c r="L198" s="153"/>
    </row>
    <row r="199" spans="2:13" x14ac:dyDescent="0.2">
      <c r="B199" s="136" t="s">
        <v>97</v>
      </c>
      <c r="L199" s="153"/>
    </row>
    <row r="200" spans="2:13" ht="15" x14ac:dyDescent="0.2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 x14ac:dyDescent="0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 x14ac:dyDescent="0.2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 x14ac:dyDescent="0.2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 x14ac:dyDescent="0.2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 x14ac:dyDescent="0.2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 x14ac:dyDescent="0.2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 x14ac:dyDescent="0.2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 x14ac:dyDescent="0.2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 x14ac:dyDescent="0.2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 x14ac:dyDescent="0.2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 x14ac:dyDescent="0.2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 x14ac:dyDescent="0.2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 x14ac:dyDescent="0.2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 x14ac:dyDescent="0.2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 x14ac:dyDescent="0.2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 x14ac:dyDescent="0.2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 x14ac:dyDescent="0.2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 x14ac:dyDescent="0.2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 x14ac:dyDescent="0.2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 x14ac:dyDescent="0.2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 x14ac:dyDescent="0.2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 x14ac:dyDescent="0.2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 x14ac:dyDescent="0.2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Grups 2018_19</vt:lpstr>
      <vt:lpstr>Grups_2017_18</vt:lpstr>
      <vt:lpstr>Grups_2016_17</vt:lpstr>
      <vt:lpstr>'Grups 2018_19'!Àrea_d'impressió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2018-03-14T10:15:03Z</cp:lastPrinted>
  <dcterms:created xsi:type="dcterms:W3CDTF">2014-03-16T17:58:34Z</dcterms:created>
  <dcterms:modified xsi:type="dcterms:W3CDTF">2018-03-23T09:07:29Z</dcterms:modified>
</cp:coreProperties>
</file>